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tabRatio="755" activeTab="0"/>
  </bookViews>
  <sheets>
    <sheet name="Autom compr méd" sheetId="1" r:id="rId1"/>
    <sheet name="Compr Autom" sheetId="2" r:id="rId2"/>
    <sheet name="Ônibus compr lotação" sheetId="3" r:id="rId3"/>
    <sheet name="Metrô compr lotação" sheetId="4" r:id="rId4"/>
    <sheet name="Dist Méd entre Veíc" sheetId="5" r:id="rId5"/>
    <sheet name="Frota2010" sheetId="6" r:id="rId6"/>
    <sheet name="Frota1998a2010" sheetId="7" r:id="rId7"/>
    <sheet name="Frota2009" sheetId="8" r:id="rId8"/>
    <sheet name="FrotaConclusões" sheetId="9" r:id="rId9"/>
    <sheet name="Habitantes" sheetId="10" r:id="rId10"/>
    <sheet name="sites tb consultados" sheetId="11" r:id="rId11"/>
  </sheets>
  <definedNames/>
  <calcPr fullCalcOnLoad="1"/>
</workbook>
</file>

<file path=xl/sharedStrings.xml><?xml version="1.0" encoding="utf-8"?>
<sst xmlns="http://schemas.openxmlformats.org/spreadsheetml/2006/main" count="261" uniqueCount="150">
  <si>
    <t>Fiat - Mille Fire Economy  =  3,6928m</t>
  </si>
  <si>
    <t>http://www.fiat.com.br/monte-seu-carro/conheca.do?idModelo=161</t>
  </si>
  <si>
    <t>Fiat - Palio Fire Economy  =  3,827m</t>
  </si>
  <si>
    <t>http://www.fiat.com.br/monte-seu-carro/conheca.do?idModelo=170</t>
  </si>
  <si>
    <t>Ford - Fiesta Hatch  =  3,930m</t>
  </si>
  <si>
    <t>https://www.ford.com.br/showroom.asp?veiculo=2&amp;secao=3</t>
  </si>
  <si>
    <t>Ford - Fiesta Sedan  =  4,221m</t>
  </si>
  <si>
    <t>https://www.ford.com.br/showroom.asp?veiculo=5&amp;secao=3</t>
  </si>
  <si>
    <t>Ford - Fusion  =  4,841m</t>
  </si>
  <si>
    <t>https://www.ford.com.br/showroom.asp?veiculo=29&amp;secao=3</t>
  </si>
  <si>
    <t xml:space="preserve">GM - Corsa Sedan Maxx  =  4,181m   </t>
  </si>
  <si>
    <t>http://www.gm.com.br/action/sessionAction?func=Static&amp;cntry_cd=BR&amp;lang_cd=pt&amp;website_cd=GBPBR&amp;section=CarHome&amp;subSection=CorsaSedanMaxx</t>
  </si>
  <si>
    <t>GM - Vectra Expression  =  4,587m</t>
  </si>
  <si>
    <t>http://www.gm.com.br/action/sessionAction?func=Static&amp;cntry_cd=BR&amp;lang_cd=pt&amp;website_cd=GBPBR&amp;section=CarHome&amp;subSection=VectraExpression</t>
  </si>
  <si>
    <t>Kia - Picanto  =  3,535m</t>
  </si>
  <si>
    <t>http://www.kiamotors.com.br/#/HOME/</t>
  </si>
  <si>
    <t>Nissan - Livina  =  4,303m</t>
  </si>
  <si>
    <t>http://www.nissan.com.br/Nissan/Veiculo/VeiculoFichaTecnica.aspx?veiculoID=16&amp;menuID=199</t>
  </si>
  <si>
    <t>Renault - Clio  =  3,818m</t>
  </si>
  <si>
    <t>http://www.renault.com.br/Master.aspx?column=2&amp;idSecao=50&amp;idCarro=1</t>
  </si>
  <si>
    <t>Toyota - Corolla  =  4,540m</t>
  </si>
  <si>
    <t>http://www.novocorolla.com.br/site/</t>
  </si>
  <si>
    <t>VW - Fox  =  3,804m</t>
  </si>
  <si>
    <t>http://www.volkswagen.com/br/pt/modelos/fox/ficha_tecnica.html</t>
  </si>
  <si>
    <t>VW - Gol  =  3,839m</t>
  </si>
  <si>
    <t>http://www.volkswagen.com/br/pt/modelos/novo_gol/technical_data.html</t>
  </si>
  <si>
    <t>VW - Polo  =  3,915m</t>
  </si>
  <si>
    <t>http://www.volkswagen.com/br/pt/modelos/polo/technical_data.html</t>
  </si>
  <si>
    <r>
      <t>GM - Corsa Hatch Maxx  =  3,833m</t>
    </r>
    <r>
      <rPr>
        <sz val="12"/>
        <rFont val="Times New Roman"/>
        <family val="1"/>
      </rPr>
      <t xml:space="preserve"> </t>
    </r>
  </si>
  <si>
    <t>http://www.gm.com.br/action/sessionAction?func=Static&amp;cntry_cd=BR&amp;lang_cd=pt&amp;website_cd=GBPBR&amp;section=CarHome&amp;subSection=CorsaHatchMaxx</t>
  </si>
  <si>
    <t>Hyundai - i30  =  4,245m</t>
  </si>
  <si>
    <t>http://www.hyundai-motor.com.br/especificacoes.php?x=27</t>
  </si>
  <si>
    <t>Pegeout - 206  =  3,832m</t>
  </si>
  <si>
    <t>http://carros.peugeot.com.br/showroom/familia/ficha/verFichaTecnica.do?codigoFamilia=1&amp;codigoLoja=undefined</t>
  </si>
  <si>
    <t>http://www.civicsi.com.br/</t>
  </si>
  <si>
    <t>Honda - Civic  =  4,489m</t>
  </si>
  <si>
    <t>http://www.citroen.com.br/C3/</t>
  </si>
  <si>
    <t>Citröen - C3  =  3,850m</t>
  </si>
  <si>
    <t>Ford - Eco Sport  =  4,228m</t>
  </si>
  <si>
    <t>https://www.ford.com.br/showroom.asp?veiculo=12&amp;secao=3</t>
  </si>
  <si>
    <t>m</t>
  </si>
  <si>
    <t>Citröen - C3</t>
  </si>
  <si>
    <t>Fiat - Mille Fire Economy</t>
  </si>
  <si>
    <t>Fiat - Palio Fire Economy</t>
  </si>
  <si>
    <t>Ford - Eco Sport</t>
  </si>
  <si>
    <t>VW - Polo</t>
  </si>
  <si>
    <t>Ford - Fiesta Hatch</t>
  </si>
  <si>
    <t>Ford - Fiesta Sedan</t>
  </si>
  <si>
    <t>Ford - Fusion</t>
  </si>
  <si>
    <t>GM - Corsa Hatch Maxx</t>
  </si>
  <si>
    <t>GM - Corsa Sedan Maxx</t>
  </si>
  <si>
    <t>GM - Vectra Expression</t>
  </si>
  <si>
    <t>Honda - Civic</t>
  </si>
  <si>
    <t>Hyundai - i30</t>
  </si>
  <si>
    <t>Kia - Picanto</t>
  </si>
  <si>
    <t>Nissan - Livina</t>
  </si>
  <si>
    <t>Pegeout - 206</t>
  </si>
  <si>
    <t>Renault - Clio</t>
  </si>
  <si>
    <t>Toyota - Corolla</t>
  </si>
  <si>
    <t>VW - Fox</t>
  </si>
  <si>
    <t>VW - Gol</t>
  </si>
  <si>
    <t>Total</t>
  </si>
  <si>
    <t>Média</t>
  </si>
  <si>
    <t>Comprimento de 20 automóveis</t>
  </si>
  <si>
    <t>Marca - Modelo</t>
  </si>
  <si>
    <t>Para o site</t>
  </si>
  <si>
    <t>nomear "artigo_irevir_jrj_anexo1.htm"</t>
  </si>
  <si>
    <t>Neste anexo, deve constar também a lista posterior.</t>
  </si>
  <si>
    <t>Sobre o comprimento médio dos automóveis, foram considerados os 20 listados abaixo.  A informação de cada comprimento foi obtida diretamente de cada montadora, em seus sites, cujas URLs também citamos.</t>
  </si>
  <si>
    <t xml:space="preserve">Fabricante </t>
  </si>
  <si>
    <t>Modelo</t>
  </si>
  <si>
    <t>Altura</t>
  </si>
  <si>
    <t>Sentados</t>
  </si>
  <si>
    <t>Em pé</t>
  </si>
  <si>
    <t>Dimensões "m"</t>
  </si>
  <si>
    <t>Marcopolo</t>
  </si>
  <si>
    <t>Torino</t>
  </si>
  <si>
    <t>Quant.</t>
  </si>
  <si>
    <t>Portas</t>
  </si>
  <si>
    <t>Lotação "passageiros"</t>
  </si>
  <si>
    <t>Senior Midi</t>
  </si>
  <si>
    <t>Compr.</t>
  </si>
  <si>
    <t>Larg.</t>
  </si>
  <si>
    <t>URL</t>
  </si>
  <si>
    <t>Médias</t>
  </si>
  <si>
    <t>Busscar</t>
  </si>
  <si>
    <t>Urbanuss Pluss</t>
  </si>
  <si>
    <t xml:space="preserve">http://www.marcopolo.com.br/website/marcopolo_pt/content/marcopolo/produtos/produtos.php?cdLinha=6 </t>
  </si>
  <si>
    <t xml:space="preserve">http://www.busscar.com.br/index.php?goto=produtos_view&amp;cod=71 </t>
  </si>
  <si>
    <t>Apache</t>
  </si>
  <si>
    <t>Caio</t>
  </si>
  <si>
    <t>http://www.caio.com.br/produtos/urbano/s22.php?lg=P&amp;idm=17</t>
  </si>
  <si>
    <t>Comil</t>
  </si>
  <si>
    <t>Svelto</t>
  </si>
  <si>
    <t>http://www.comilonibus.com.br/comil/produtos/urbano/detalhes/produto_urbano_svelto.php?browser=ie&amp;entrou=1&amp;lingua=portugues&amp;controle=dimensoes&amp;controle_detalhes=dimensoes&amp;parametro=&amp;sub_menu=4niveis</t>
  </si>
  <si>
    <t>http://www.railbuss.com.br/onibus/vendas_vitrine.php?codigoveiculo=263</t>
  </si>
  <si>
    <t>Neobus</t>
  </si>
  <si>
    <t>Mega</t>
  </si>
  <si>
    <t>http://www.spectrumroad.com/br/produto_descricao.php?num=78</t>
  </si>
  <si>
    <t>Registro de dimensões e lotação de ônibus coletivo - 01.03.2010</t>
  </si>
  <si>
    <t>Registro de dimensões e lotação de metrô - 01.03.2010</t>
  </si>
  <si>
    <t>pass/m²</t>
  </si>
  <si>
    <t>Dimensões "m" compr.</t>
  </si>
  <si>
    <t>Lotação de passageiros sentado = 12% da capacidade máxima</t>
  </si>
  <si>
    <t>http://www.google.com.br/url?url=http://www.metro.sp.gov.br/expansao/verde/audiencia_publica/Audiencia_Publica_Prolong_Linha2_rev_Final.pdf&amp;rct=j&amp;ei=4wmMS5a3JMiZuAeVyLSFDA&amp;sa=X&amp;oi=nshc&amp;resnum=1&amp;ct=result&amp;cd=1&amp;ved=0CAgQzgQoAA&amp;q=lota%C3%A7%C3%A3o+%22passageiros+sentados%22+metr%C3%B4+de+s%C3%A3o+paulo&amp;usg=AFQjCNFaOIaD51xeKXFO3RsjzKUhsdk0_g</t>
  </si>
  <si>
    <t>pphpd</t>
  </si>
  <si>
    <t>passageiros por hora por sentido</t>
  </si>
  <si>
    <t>http://www.nossasaopaulo.org.br/observatorio/regioes.php?regiao=33&amp;tema=13&amp;indicador=126</t>
  </si>
  <si>
    <t>http://www.detran.sp.gov.br/frota/frota.asp</t>
  </si>
  <si>
    <t>Sites e URLs também consultados:</t>
  </si>
  <si>
    <t>http://www.ibge.gov.br/cidadesat/topwindow.htm?1</t>
  </si>
  <si>
    <t>Para estabelecimento da Distância Média entre veículos num trânsito de parada e retomada, consideramos automóveis de tamanhos pequeno e grande, como por exemplo, Ford Fiesta e Fiat Palio Weekend.</t>
  </si>
  <si>
    <t>A distância indicada baseia-se na referência apontada na Direção Defensiva, ou seja, aquela em que o motorista pode ver os pneus traseiros do veículo que vai à sua frente.</t>
  </si>
  <si>
    <t>Assim, a média da distância segura obtida, para um trânsito de parada e retomada, foi a de: 3,5 m.</t>
  </si>
  <si>
    <t>Consideramos ainda, para estabelecimento desta distância, a altura média de 1,68 m para motorista.</t>
  </si>
  <si>
    <t xml:space="preserve">FROTA DE VEÍCULOS - DETRAN-SP </t>
  </si>
  <si>
    <t>Legenda:</t>
  </si>
  <si>
    <t>Coluna 1: ciclomoto, motoneta, motociclo, triciclo e quadriciclo</t>
  </si>
  <si>
    <t>Coluna 2: micro ônibus, camioneta, caminhonete, utilitário</t>
  </si>
  <si>
    <t>Coluna 3: automóvel</t>
  </si>
  <si>
    <t>Coluna 4: ônibus</t>
  </si>
  <si>
    <t>Coluna 5: caminhão</t>
  </si>
  <si>
    <t>Coluna 6: reboque e semi-reboque</t>
  </si>
  <si>
    <t>Coluna 7: outros</t>
  </si>
  <si>
    <t>Capital</t>
  </si>
  <si>
    <t>Estado</t>
  </si>
  <si>
    <t>Frota de Automóveis</t>
  </si>
  <si>
    <t>Em São Paulo - Capital</t>
  </si>
  <si>
    <t>Nos últimos 10 anos, de 2000 a 2010.</t>
  </si>
  <si>
    <t>Janeiro de 2000</t>
  </si>
  <si>
    <t>Janeiro de 2010</t>
  </si>
  <si>
    <t>Aumento de</t>
  </si>
  <si>
    <t>No último ano, de jan 2009 p/ jan 2010.</t>
  </si>
  <si>
    <t>Janeiro de 2009</t>
  </si>
  <si>
    <t>por ano</t>
  </si>
  <si>
    <t>por mês</t>
  </si>
  <si>
    <t>Abril de 2010</t>
  </si>
  <si>
    <t>é a frota atual</t>
  </si>
  <si>
    <t>Habitantes</t>
  </si>
  <si>
    <t>IBGE, em 2009.</t>
  </si>
  <si>
    <t>Para cada</t>
  </si>
  <si>
    <t>habitantes, 1 automóvel.</t>
  </si>
  <si>
    <t>São Paulo - Capital</t>
  </si>
  <si>
    <t>Estimativa da População 2009</t>
  </si>
  <si>
    <t>Dezembro de 2009</t>
  </si>
  <si>
    <t>só em 2010, de Jan a Abr.</t>
  </si>
  <si>
    <t>por dia, no período de jan a abr 2010</t>
  </si>
  <si>
    <t>Detran, em dez 2009</t>
  </si>
  <si>
    <t>Habitantes por automóvel</t>
  </si>
  <si>
    <t>Quantidade de Automóveis</t>
  </si>
</sst>
</file>

<file path=xl/styles.xml><?xml version="1.0" encoding="utf-8"?>
<styleSheet xmlns="http://schemas.openxmlformats.org/spreadsheetml/2006/main">
  <numFmts count="2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  <numFmt numFmtId="168" formatCode="0.0"/>
    <numFmt numFmtId="169" formatCode="0.000"/>
    <numFmt numFmtId="170" formatCode="0.0000"/>
    <numFmt numFmtId="171" formatCode="0.00000"/>
    <numFmt numFmtId="172" formatCode="#,##0.0"/>
    <numFmt numFmtId="173" formatCode="0.00000000"/>
    <numFmt numFmtId="174" formatCode="0.0000000"/>
    <numFmt numFmtId="175" formatCode="0.000000"/>
  </numFmts>
  <fonts count="6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8"/>
      <color indexed="12"/>
      <name val="Arial"/>
      <family val="0"/>
    </font>
    <font>
      <b/>
      <sz val="11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12"/>
      <name val="Arial"/>
      <family val="2"/>
    </font>
    <font>
      <b/>
      <sz val="10"/>
      <name val="Verdana"/>
      <family val="2"/>
    </font>
    <font>
      <b/>
      <u val="single"/>
      <sz val="12"/>
      <name val="Verdana"/>
      <family val="2"/>
    </font>
    <font>
      <sz val="11"/>
      <name val="Arial"/>
      <family val="2"/>
    </font>
    <font>
      <sz val="10"/>
      <name val="Verdana"/>
      <family val="2"/>
    </font>
    <font>
      <b/>
      <sz val="12"/>
      <name val="Verdana"/>
      <family val="2"/>
    </font>
    <font>
      <b/>
      <u val="single"/>
      <sz val="11"/>
      <name val="Verdana"/>
      <family val="2"/>
    </font>
    <font>
      <b/>
      <sz val="9"/>
      <name val="Verdana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Verdana"/>
      <family val="2"/>
    </font>
    <font>
      <sz val="8"/>
      <color indexed="52"/>
      <name val="Verdana"/>
      <family val="2"/>
    </font>
    <font>
      <b/>
      <sz val="8"/>
      <color indexed="52"/>
      <name val="Verdana"/>
      <family val="2"/>
    </font>
    <font>
      <b/>
      <sz val="8"/>
      <color indexed="23"/>
      <name val="Verdana"/>
      <family val="2"/>
    </font>
    <font>
      <sz val="8"/>
      <color indexed="23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rgb="FFDE8405"/>
      <name val="Verdana"/>
      <family val="2"/>
    </font>
    <font>
      <b/>
      <sz val="8"/>
      <color rgb="FFDE8405"/>
      <name val="Verdana"/>
      <family val="2"/>
    </font>
    <font>
      <b/>
      <sz val="8"/>
      <color rgb="FF5B5B5B"/>
      <name val="Verdana"/>
      <family val="2"/>
    </font>
    <font>
      <sz val="8"/>
      <color rgb="FF5B5B5B"/>
      <name val="Verdana"/>
      <family val="2"/>
    </font>
    <font>
      <b/>
      <sz val="11"/>
      <color rgb="FFF18E0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6E6E6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8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8" fillId="29" borderId="1" applyNumberFormat="0" applyAlignment="0" applyProtection="0"/>
    <xf numFmtId="0" fontId="6" fillId="0" borderId="0" applyNumberFormat="0" applyFill="0" applyBorder="0" applyAlignment="0" applyProtection="0"/>
    <xf numFmtId="0" fontId="4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</cellStyleXfs>
  <cellXfs count="99">
    <xf numFmtId="0" fontId="0" fillId="0" borderId="0" xfId="0" applyAlignment="1">
      <alignment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169" fontId="0" fillId="0" borderId="0" xfId="0" applyNumberForma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right" vertical="center" wrapText="1"/>
    </xf>
    <xf numFmtId="0" fontId="0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" fontId="5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44" applyFont="1" applyAlignment="1" applyProtection="1">
      <alignment vertical="center"/>
      <protection/>
    </xf>
    <xf numFmtId="3" fontId="0" fillId="0" borderId="0" xfId="0" applyNumberFormat="1" applyAlignment="1">
      <alignment vertical="center"/>
    </xf>
    <xf numFmtId="0" fontId="0" fillId="0" borderId="0" xfId="0" applyAlignment="1">
      <alignment horizontal="center" vertical="center" wrapText="1"/>
    </xf>
    <xf numFmtId="0" fontId="6" fillId="0" borderId="0" xfId="44" applyAlignment="1" applyProtection="1">
      <alignment/>
      <protection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10" fillId="33" borderId="10" xfId="0" applyFont="1" applyFill="1" applyBorder="1" applyAlignment="1">
      <alignment wrapText="1"/>
    </xf>
    <xf numFmtId="0" fontId="9" fillId="33" borderId="10" xfId="0" applyFont="1" applyFill="1" applyBorder="1" applyAlignment="1">
      <alignment horizontal="center" wrapText="1"/>
    </xf>
    <xf numFmtId="3" fontId="10" fillId="33" borderId="10" xfId="0" applyNumberFormat="1" applyFont="1" applyFill="1" applyBorder="1" applyAlignment="1">
      <alignment horizontal="center" wrapText="1"/>
    </xf>
    <xf numFmtId="3" fontId="9" fillId="33" borderId="10" xfId="0" applyNumberFormat="1" applyFont="1" applyFill="1" applyBorder="1" applyAlignment="1">
      <alignment horizontal="center" wrapText="1"/>
    </xf>
    <xf numFmtId="0" fontId="10" fillId="33" borderId="10" xfId="0" applyFont="1" applyFill="1" applyBorder="1" applyAlignment="1">
      <alignment horizontal="center" wrapText="1"/>
    </xf>
    <xf numFmtId="0" fontId="10" fillId="33" borderId="11" xfId="0" applyFont="1" applyFill="1" applyBorder="1" applyAlignment="1">
      <alignment wrapText="1"/>
    </xf>
    <xf numFmtId="0" fontId="10" fillId="33" borderId="11" xfId="0" applyFont="1" applyFill="1" applyBorder="1" applyAlignment="1">
      <alignment horizontal="center" wrapText="1"/>
    </xf>
    <xf numFmtId="3" fontId="10" fillId="33" borderId="11" xfId="0" applyNumberFormat="1" applyFont="1" applyFill="1" applyBorder="1" applyAlignment="1">
      <alignment horizontal="center" wrapText="1"/>
    </xf>
    <xf numFmtId="3" fontId="4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49" fontId="0" fillId="0" borderId="0" xfId="0" applyNumberFormat="1" applyAlignment="1">
      <alignment/>
    </xf>
    <xf numFmtId="3" fontId="12" fillId="0" borderId="0" xfId="0" applyNumberFormat="1" applyFont="1" applyAlignment="1">
      <alignment horizontal="center"/>
    </xf>
    <xf numFmtId="49" fontId="0" fillId="0" borderId="0" xfId="0" applyNumberFormat="1" applyAlignment="1">
      <alignment horizontal="right"/>
    </xf>
    <xf numFmtId="3" fontId="13" fillId="0" borderId="0" xfId="0" applyNumberFormat="1" applyFont="1" applyAlignment="1">
      <alignment horizontal="center"/>
    </xf>
    <xf numFmtId="9" fontId="11" fillId="0" borderId="0" xfId="50" applyFont="1" applyAlignment="1">
      <alignment horizontal="center"/>
    </xf>
    <xf numFmtId="0" fontId="14" fillId="0" borderId="0" xfId="0" applyFont="1" applyAlignment="1">
      <alignment/>
    </xf>
    <xf numFmtId="0" fontId="4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0" xfId="0" applyAlignment="1">
      <alignment horizontal="right"/>
    </xf>
    <xf numFmtId="9" fontId="11" fillId="0" borderId="0" xfId="50" applyNumberFormat="1" applyFont="1" applyAlignment="1">
      <alignment horizontal="left"/>
    </xf>
    <xf numFmtId="49" fontId="11" fillId="0" borderId="0" xfId="0" applyNumberFormat="1" applyFont="1" applyAlignment="1">
      <alignment/>
    </xf>
    <xf numFmtId="3" fontId="16" fillId="0" borderId="0" xfId="0" applyNumberFormat="1" applyFont="1" applyAlignment="1">
      <alignment horizontal="center"/>
    </xf>
    <xf numFmtId="3" fontId="17" fillId="0" borderId="0" xfId="0" applyNumberFormat="1" applyFont="1" applyAlignment="1">
      <alignment horizontal="center"/>
    </xf>
    <xf numFmtId="3" fontId="15" fillId="0" borderId="0" xfId="0" applyNumberFormat="1" applyFont="1" applyAlignment="1">
      <alignment/>
    </xf>
    <xf numFmtId="0" fontId="11" fillId="0" borderId="0" xfId="0" applyFont="1" applyAlignment="1">
      <alignment horizontal="right"/>
    </xf>
    <xf numFmtId="172" fontId="13" fillId="0" borderId="0" xfId="0" applyNumberFormat="1" applyFont="1" applyAlignment="1">
      <alignment horizontal="center"/>
    </xf>
    <xf numFmtId="0" fontId="11" fillId="0" borderId="0" xfId="0" applyFont="1" applyAlignment="1">
      <alignment vertical="center"/>
    </xf>
    <xf numFmtId="0" fontId="18" fillId="0" borderId="0" xfId="0" applyFont="1" applyFill="1" applyAlignment="1">
      <alignment vertical="center" wrapText="1"/>
    </xf>
    <xf numFmtId="3" fontId="18" fillId="0" borderId="0" xfId="0" applyNumberFormat="1" applyFont="1" applyFill="1" applyAlignment="1">
      <alignment horizontal="right" vertical="center" wrapText="1"/>
    </xf>
    <xf numFmtId="0" fontId="0" fillId="0" borderId="0" xfId="0" applyFont="1" applyAlignment="1">
      <alignment/>
    </xf>
    <xf numFmtId="0" fontId="0" fillId="34" borderId="0" xfId="0" applyFill="1" applyAlignment="1">
      <alignment/>
    </xf>
    <xf numFmtId="0" fontId="59" fillId="34" borderId="12" xfId="0" applyFont="1" applyFill="1" applyBorder="1" applyAlignment="1">
      <alignment wrapText="1"/>
    </xf>
    <xf numFmtId="0" fontId="60" fillId="34" borderId="12" xfId="0" applyFont="1" applyFill="1" applyBorder="1" applyAlignment="1">
      <alignment horizontal="center" wrapText="1"/>
    </xf>
    <xf numFmtId="3" fontId="59" fillId="34" borderId="12" xfId="0" applyNumberFormat="1" applyFont="1" applyFill="1" applyBorder="1" applyAlignment="1">
      <alignment horizontal="center" wrapText="1"/>
    </xf>
    <xf numFmtId="3" fontId="60" fillId="34" borderId="12" xfId="0" applyNumberFormat="1" applyFont="1" applyFill="1" applyBorder="1" applyAlignment="1">
      <alignment horizontal="center" wrapText="1"/>
    </xf>
    <xf numFmtId="168" fontId="19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7" fillId="0" borderId="0" xfId="44" applyFont="1" applyAlignment="1" applyProtection="1">
      <alignment horizontal="left" vertical="center"/>
      <protection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7" fillId="0" borderId="0" xfId="44" applyFont="1" applyAlignment="1" applyProtection="1">
      <alignment horizontal="left" vertical="center" wrapText="1"/>
      <protection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top" wrapText="1"/>
    </xf>
    <xf numFmtId="0" fontId="8" fillId="33" borderId="0" xfId="0" applyFont="1" applyFill="1" applyAlignment="1">
      <alignment wrapText="1"/>
    </xf>
    <xf numFmtId="0" fontId="0" fillId="33" borderId="0" xfId="0" applyFont="1" applyFill="1" applyAlignment="1">
      <alignment horizontal="right" wrapText="1"/>
    </xf>
    <xf numFmtId="0" fontId="9" fillId="33" borderId="0" xfId="0" applyFont="1" applyFill="1" applyAlignment="1">
      <alignment wrapText="1"/>
    </xf>
    <xf numFmtId="0" fontId="10" fillId="33" borderId="0" xfId="0" applyFont="1" applyFill="1" applyAlignment="1">
      <alignment wrapText="1"/>
    </xf>
    <xf numFmtId="0" fontId="0" fillId="33" borderId="13" xfId="0" applyFont="1" applyFill="1" applyBorder="1" applyAlignment="1">
      <alignment wrapText="1"/>
    </xf>
    <xf numFmtId="17" fontId="9" fillId="33" borderId="14" xfId="0" applyNumberFormat="1" applyFont="1" applyFill="1" applyBorder="1" applyAlignment="1">
      <alignment horizontal="center" wrapText="1"/>
    </xf>
    <xf numFmtId="17" fontId="9" fillId="33" borderId="15" xfId="0" applyNumberFormat="1" applyFont="1" applyFill="1" applyBorder="1" applyAlignment="1">
      <alignment horizontal="center" wrapText="1"/>
    </xf>
    <xf numFmtId="17" fontId="9" fillId="33" borderId="16" xfId="0" applyNumberFormat="1" applyFont="1" applyFill="1" applyBorder="1" applyAlignment="1">
      <alignment horizontal="center" wrapText="1"/>
    </xf>
    <xf numFmtId="0" fontId="0" fillId="33" borderId="15" xfId="0" applyFont="1" applyFill="1" applyBorder="1" applyAlignment="1">
      <alignment wrapText="1"/>
    </xf>
    <xf numFmtId="0" fontId="0" fillId="33" borderId="17" xfId="0" applyFont="1" applyFill="1" applyBorder="1" applyAlignment="1">
      <alignment wrapText="1"/>
    </xf>
    <xf numFmtId="0" fontId="0" fillId="33" borderId="18" xfId="0" applyFont="1" applyFill="1" applyBorder="1" applyAlignment="1">
      <alignment wrapText="1"/>
    </xf>
    <xf numFmtId="17" fontId="9" fillId="33" borderId="19" xfId="0" applyNumberFormat="1" applyFont="1" applyFill="1" applyBorder="1" applyAlignment="1">
      <alignment horizontal="center" wrapText="1"/>
    </xf>
    <xf numFmtId="17" fontId="9" fillId="33" borderId="20" xfId="0" applyNumberFormat="1" applyFont="1" applyFill="1" applyBorder="1" applyAlignment="1">
      <alignment horizontal="center" wrapText="1"/>
    </xf>
    <xf numFmtId="17" fontId="9" fillId="33" borderId="21" xfId="0" applyNumberFormat="1" applyFont="1" applyFill="1" applyBorder="1" applyAlignment="1">
      <alignment horizontal="center" wrapText="1"/>
    </xf>
    <xf numFmtId="0" fontId="0" fillId="33" borderId="22" xfId="0" applyFont="1" applyFill="1" applyBorder="1" applyAlignment="1">
      <alignment wrapText="1"/>
    </xf>
    <xf numFmtId="0" fontId="0" fillId="34" borderId="23" xfId="0" applyFill="1" applyBorder="1" applyAlignment="1">
      <alignment wrapText="1"/>
    </xf>
    <xf numFmtId="0" fontId="0" fillId="34" borderId="24" xfId="0" applyFill="1" applyBorder="1" applyAlignment="1">
      <alignment wrapText="1"/>
    </xf>
    <xf numFmtId="17" fontId="60" fillId="35" borderId="25" xfId="0" applyNumberFormat="1" applyFont="1" applyFill="1" applyBorder="1" applyAlignment="1">
      <alignment horizontal="center" wrapText="1"/>
    </xf>
    <xf numFmtId="17" fontId="60" fillId="35" borderId="23" xfId="0" applyNumberFormat="1" applyFont="1" applyFill="1" applyBorder="1" applyAlignment="1">
      <alignment horizontal="center" wrapText="1"/>
    </xf>
    <xf numFmtId="17" fontId="60" fillId="35" borderId="26" xfId="0" applyNumberFormat="1" applyFont="1" applyFill="1" applyBorder="1" applyAlignment="1">
      <alignment horizontal="center" wrapText="1"/>
    </xf>
    <xf numFmtId="0" fontId="61" fillId="34" borderId="0" xfId="0" applyFont="1" applyFill="1" applyAlignment="1">
      <alignment wrapText="1"/>
    </xf>
    <xf numFmtId="0" fontId="62" fillId="34" borderId="0" xfId="0" applyFont="1" applyFill="1" applyAlignment="1">
      <alignment wrapText="1"/>
    </xf>
    <xf numFmtId="0" fontId="63" fillId="34" borderId="0" xfId="0" applyFont="1" applyFill="1" applyAlignment="1">
      <alignment wrapText="1"/>
    </xf>
    <xf numFmtId="0" fontId="0" fillId="34" borderId="0" xfId="0" applyFont="1" applyFill="1" applyAlignment="1">
      <alignment horizontal="right" wrapText="1"/>
    </xf>
    <xf numFmtId="0" fontId="0" fillId="34" borderId="27" xfId="0" applyFill="1" applyBorder="1" applyAlignment="1">
      <alignment wrapText="1"/>
    </xf>
    <xf numFmtId="0" fontId="11" fillId="0" borderId="0" xfId="0" applyFont="1" applyAlignment="1">
      <alignment horizont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detran.sp.gov.br/frota/frota.asp" TargetMode="External" /><Relationship Id="rId3" Type="http://schemas.openxmlformats.org/officeDocument/2006/relationships/hyperlink" Target="http://www.detran.sp.gov.br/frota/frota.asp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0</xdr:row>
      <xdr:rowOff>0</xdr:rowOff>
    </xdr:from>
    <xdr:to>
      <xdr:col>11</xdr:col>
      <xdr:colOff>257175</xdr:colOff>
      <xdr:row>0</xdr:row>
      <xdr:rowOff>104775</xdr:rowOff>
    </xdr:to>
    <xdr:pic>
      <xdr:nvPicPr>
        <xdr:cNvPr id="1" name="Picture 1" descr="http://www.detran.sp.gov.br/imagens/btn_voltar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0"/>
          <a:ext cx="4286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nossasaopaulo.org.br/observatorio/regioes.php?regiao=33&amp;tema=13&amp;indicador=126" TargetMode="External" /><Relationship Id="rId2" Type="http://schemas.openxmlformats.org/officeDocument/2006/relationships/hyperlink" Target="http://www.detran.sp.gov.br/frota/frota.asp" TargetMode="External" /><Relationship Id="rId3" Type="http://schemas.openxmlformats.org/officeDocument/2006/relationships/hyperlink" Target="http://www.ibge.gov.br/cidadesat/topwindow.htm?1" TargetMode="External" /><Relationship Id="rId4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marcopolo.com.br/website/marcopolo_pt/content/marcopolo/produtos/produtos.php?cdLinha=6" TargetMode="External" /><Relationship Id="rId2" Type="http://schemas.openxmlformats.org/officeDocument/2006/relationships/hyperlink" Target="http://www.busscar.com.br/index.php?goto=produtos_view&amp;cod=71" TargetMode="External" /><Relationship Id="rId3" Type="http://schemas.openxmlformats.org/officeDocument/2006/relationships/hyperlink" Target="http://www.caio.com.br/produtos/urbano/s22.php?lg=P&amp;idm=17" TargetMode="External" /><Relationship Id="rId4" Type="http://schemas.openxmlformats.org/officeDocument/2006/relationships/hyperlink" Target="http://www.comilonibus.com.br/comil/produtos/urbano/detalhes/produto_urbano_svelto.php?browser=ie&amp;entrou=1&amp;lingua=portugues&amp;controle=dimensoes&amp;controle_detalhes=dimensoes&amp;parametro=&amp;sub_menu=4niveis" TargetMode="External" /><Relationship Id="rId5" Type="http://schemas.openxmlformats.org/officeDocument/2006/relationships/hyperlink" Target="http://www.railbuss.com.br/onibus/vendas_vitrine.php?codigoveiculo=263" TargetMode="External" /><Relationship Id="rId6" Type="http://schemas.openxmlformats.org/officeDocument/2006/relationships/hyperlink" Target="http://www.spectrumroad.com/br/produto_descricao.php?num=78" TargetMode="External" /><Relationship Id="rId7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31"/>
  <sheetViews>
    <sheetView showGridLines="0" tabSelected="1" zoomScale="110" zoomScaleNormal="110" zoomScalePageLayoutView="0" workbookViewId="0" topLeftCell="A1">
      <selection activeCell="A1" sqref="A1"/>
    </sheetView>
  </sheetViews>
  <sheetFormatPr defaultColWidth="9.140625" defaultRowHeight="12.75"/>
  <cols>
    <col min="1" max="1" width="11.57421875" style="4" customWidth="1"/>
    <col min="2" max="2" width="3.7109375" style="4" customWidth="1"/>
    <col min="3" max="3" width="22.57421875" style="9" customWidth="1"/>
    <col min="4" max="4" width="7.00390625" style="6" customWidth="1"/>
    <col min="5" max="16384" width="9.140625" style="4" customWidth="1"/>
  </cols>
  <sheetData>
    <row r="1" ht="15" customHeight="1">
      <c r="C1" s="5"/>
    </row>
    <row r="2" spans="2:4" ht="12.75" customHeight="1">
      <c r="B2" s="61" t="s">
        <v>63</v>
      </c>
      <c r="C2" s="61"/>
      <c r="D2" s="61"/>
    </row>
    <row r="3" spans="3:6" ht="12.75">
      <c r="C3" s="6" t="s">
        <v>64</v>
      </c>
      <c r="D3" s="6" t="s">
        <v>40</v>
      </c>
      <c r="F3" s="4" t="s">
        <v>65</v>
      </c>
    </row>
    <row r="4" ht="4.5" customHeight="1">
      <c r="C4" s="7"/>
    </row>
    <row r="5" spans="2:6" ht="12.75">
      <c r="B5" s="8">
        <v>1</v>
      </c>
      <c r="C5" s="11" t="s">
        <v>41</v>
      </c>
      <c r="D5" s="6">
        <v>3.85</v>
      </c>
      <c r="F5" s="4" t="s">
        <v>66</v>
      </c>
    </row>
    <row r="6" spans="2:4" ht="12.75">
      <c r="B6" s="8">
        <v>2</v>
      </c>
      <c r="C6" s="11" t="s">
        <v>42</v>
      </c>
      <c r="D6" s="6">
        <v>3.6928</v>
      </c>
    </row>
    <row r="7" spans="2:4" ht="12.75">
      <c r="B7" s="8">
        <v>3</v>
      </c>
      <c r="C7" s="11" t="s">
        <v>43</v>
      </c>
      <c r="D7" s="6">
        <v>3.827</v>
      </c>
    </row>
    <row r="8" spans="2:6" ht="12.75">
      <c r="B8" s="8">
        <v>4</v>
      </c>
      <c r="C8" s="11" t="s">
        <v>44</v>
      </c>
      <c r="D8" s="6">
        <v>4.228</v>
      </c>
      <c r="F8" s="4" t="s">
        <v>67</v>
      </c>
    </row>
    <row r="9" spans="2:4" ht="12.75">
      <c r="B9" s="8">
        <v>5</v>
      </c>
      <c r="C9" s="11" t="s">
        <v>46</v>
      </c>
      <c r="D9" s="6">
        <v>3.93</v>
      </c>
    </row>
    <row r="10" spans="2:4" ht="12.75">
      <c r="B10" s="8">
        <v>6</v>
      </c>
      <c r="C10" s="11" t="s">
        <v>47</v>
      </c>
      <c r="D10" s="6">
        <v>4.221</v>
      </c>
    </row>
    <row r="11" spans="2:4" ht="12.75">
      <c r="B11" s="8">
        <v>7</v>
      </c>
      <c r="C11" s="11" t="s">
        <v>48</v>
      </c>
      <c r="D11" s="6">
        <v>4.841</v>
      </c>
    </row>
    <row r="12" spans="2:4" ht="12.75">
      <c r="B12" s="8">
        <v>8</v>
      </c>
      <c r="C12" s="11" t="s">
        <v>49</v>
      </c>
      <c r="D12" s="6">
        <v>3.833</v>
      </c>
    </row>
    <row r="13" spans="2:4" ht="12.75">
      <c r="B13" s="8">
        <v>9</v>
      </c>
      <c r="C13" s="11" t="s">
        <v>50</v>
      </c>
      <c r="D13" s="6">
        <v>4.181</v>
      </c>
    </row>
    <row r="14" spans="2:4" ht="12.75">
      <c r="B14" s="8">
        <v>10</v>
      </c>
      <c r="C14" s="11" t="s">
        <v>51</v>
      </c>
      <c r="D14" s="6">
        <v>4.587</v>
      </c>
    </row>
    <row r="15" spans="2:4" ht="12.75">
      <c r="B15" s="8">
        <v>11</v>
      </c>
      <c r="C15" s="11" t="s">
        <v>52</v>
      </c>
      <c r="D15" s="6">
        <v>4.489</v>
      </c>
    </row>
    <row r="16" spans="2:4" ht="12.75">
      <c r="B16" s="8">
        <v>12</v>
      </c>
      <c r="C16" s="11" t="s">
        <v>53</v>
      </c>
      <c r="D16" s="6">
        <v>4.245</v>
      </c>
    </row>
    <row r="17" spans="2:4" ht="12.75">
      <c r="B17" s="8">
        <v>13</v>
      </c>
      <c r="C17" s="11" t="s">
        <v>54</v>
      </c>
      <c r="D17" s="6">
        <v>3.535</v>
      </c>
    </row>
    <row r="18" spans="2:4" ht="12.75">
      <c r="B18" s="8">
        <v>14</v>
      </c>
      <c r="C18" s="11" t="s">
        <v>55</v>
      </c>
      <c r="D18" s="6">
        <v>4.303</v>
      </c>
    </row>
    <row r="19" spans="2:4" ht="12.75">
      <c r="B19" s="8">
        <v>15</v>
      </c>
      <c r="C19" s="11" t="s">
        <v>56</v>
      </c>
      <c r="D19" s="6">
        <v>3.832</v>
      </c>
    </row>
    <row r="20" spans="2:4" ht="12.75">
      <c r="B20" s="8">
        <v>16</v>
      </c>
      <c r="C20" s="11" t="s">
        <v>57</v>
      </c>
      <c r="D20" s="6">
        <v>3.818</v>
      </c>
    </row>
    <row r="21" spans="2:4" ht="12.75">
      <c r="B21" s="8">
        <v>17</v>
      </c>
      <c r="C21" s="11" t="s">
        <v>58</v>
      </c>
      <c r="D21" s="6">
        <v>4.54</v>
      </c>
    </row>
    <row r="22" spans="2:4" ht="12.75">
      <c r="B22" s="8">
        <v>18</v>
      </c>
      <c r="C22" s="11" t="s">
        <v>59</v>
      </c>
      <c r="D22" s="6">
        <v>3.804</v>
      </c>
    </row>
    <row r="23" spans="2:4" ht="12.75">
      <c r="B23" s="8">
        <v>19</v>
      </c>
      <c r="C23" s="11" t="s">
        <v>60</v>
      </c>
      <c r="D23" s="6">
        <v>3.839</v>
      </c>
    </row>
    <row r="24" spans="2:4" ht="12.75">
      <c r="B24" s="8">
        <v>20</v>
      </c>
      <c r="C24" s="11" t="s">
        <v>45</v>
      </c>
      <c r="D24" s="6">
        <v>3.915</v>
      </c>
    </row>
    <row r="25" ht="6" customHeight="1"/>
    <row r="26" spans="3:4" ht="14.25" customHeight="1">
      <c r="C26" s="10" t="s">
        <v>61</v>
      </c>
      <c r="D26" s="6">
        <f>SUM(D5:D24)</f>
        <v>81.5108</v>
      </c>
    </row>
    <row r="27" spans="3:4" ht="16.5" customHeight="1">
      <c r="C27" s="10" t="s">
        <v>62</v>
      </c>
      <c r="D27" s="6">
        <f>D26/B24</f>
        <v>4.07554</v>
      </c>
    </row>
    <row r="28" ht="15.75">
      <c r="C28" s="7"/>
    </row>
    <row r="29" ht="15.75">
      <c r="C29" s="7"/>
    </row>
    <row r="30" ht="15.75">
      <c r="C30" s="7"/>
    </row>
    <row r="31" ht="15.75">
      <c r="C31" s="7"/>
    </row>
  </sheetData>
  <sheetProtection/>
  <mergeCells count="1">
    <mergeCell ref="B2:D2"/>
  </mergeCells>
  <printOptions/>
  <pageMargins left="0.3937007874015748" right="0.3937007874015748" top="0.5905511811023623" bottom="0.3937007874015748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E11"/>
  <sheetViews>
    <sheetView zoomScalePageLayoutView="0" workbookViewId="0" topLeftCell="A1">
      <selection activeCell="D17" sqref="D17"/>
    </sheetView>
  </sheetViews>
  <sheetFormatPr defaultColWidth="9.140625" defaultRowHeight="12.75"/>
  <cols>
    <col min="1" max="1" width="9.140625" style="4" customWidth="1"/>
    <col min="2" max="2" width="34.8515625" style="4" customWidth="1"/>
    <col min="3" max="3" width="15.00390625" style="4" customWidth="1"/>
    <col min="4" max="16384" width="9.140625" style="4" customWidth="1"/>
  </cols>
  <sheetData>
    <row r="2" ht="15">
      <c r="B2" s="51" t="s">
        <v>142</v>
      </c>
    </row>
    <row r="3" spans="2:3" ht="31.5" customHeight="1">
      <c r="B3" s="52" t="s">
        <v>143</v>
      </c>
      <c r="C3" s="53">
        <v>11037593</v>
      </c>
    </row>
    <row r="5" ht="12.75">
      <c r="B5" s="4" t="s">
        <v>110</v>
      </c>
    </row>
    <row r="8" spans="2:5" ht="12.75">
      <c r="B8" s="52" t="s">
        <v>149</v>
      </c>
      <c r="C8" s="36">
        <v>4952697</v>
      </c>
      <c r="D8" s="54" t="s">
        <v>147</v>
      </c>
      <c r="E8"/>
    </row>
    <row r="11" spans="3:4" ht="15.75">
      <c r="C11" s="60">
        <f>C3/C8</f>
        <v>2.228602516972066</v>
      </c>
      <c r="D11" s="12" t="s">
        <v>148</v>
      </c>
    </row>
  </sheetData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2:B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.00390625" style="0" customWidth="1"/>
  </cols>
  <sheetData>
    <row r="2" ht="12.75">
      <c r="B2" t="s">
        <v>109</v>
      </c>
    </row>
    <row r="5" ht="12.75">
      <c r="B5" s="22" t="s">
        <v>108</v>
      </c>
    </row>
    <row r="6" ht="12.75">
      <c r="B6" s="22"/>
    </row>
    <row r="7" ht="12.75">
      <c r="B7" s="22" t="s">
        <v>110</v>
      </c>
    </row>
    <row r="8" ht="12.75">
      <c r="B8" s="22"/>
    </row>
    <row r="9" ht="12.75">
      <c r="B9" s="22" t="s">
        <v>107</v>
      </c>
    </row>
  </sheetData>
  <sheetProtection/>
  <hyperlinks>
    <hyperlink ref="B9" r:id="rId1" display="http://www.nossasaopaulo.org.br/observatorio/regioes.php?regiao=33&amp;tema=13&amp;indicador=126"/>
    <hyperlink ref="B5" r:id="rId2" display="http://www.detran.sp.gov.br/frota/frota.asp"/>
    <hyperlink ref="B7" r:id="rId3" display="http://www.ibge.gov.br/cidadesat/topwindow.htm?1"/>
  </hyperlinks>
  <printOptions/>
  <pageMargins left="0.787401575" right="0.787401575" top="0.984251969" bottom="0.984251969" header="0.492125985" footer="0.492125985"/>
  <pageSetup horizontalDpi="600" verticalDpi="600" orientation="portrait" paperSize="9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B2:C7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8515625" style="0" customWidth="1"/>
    <col min="2" max="2" width="4.00390625" style="0" customWidth="1"/>
    <col min="3" max="3" width="89.140625" style="3" customWidth="1"/>
    <col min="4" max="4" width="2.00390625" style="0" customWidth="1"/>
  </cols>
  <sheetData>
    <row r="1" ht="6.75" customHeight="1"/>
    <row r="2" ht="47.25">
      <c r="C2" s="1" t="s">
        <v>68</v>
      </c>
    </row>
    <row r="3" ht="15.75">
      <c r="C3" s="1"/>
    </row>
    <row r="4" ht="15.75">
      <c r="C4" s="1"/>
    </row>
    <row r="5" spans="2:3" ht="15.75">
      <c r="B5" s="62">
        <v>1</v>
      </c>
      <c r="C5" s="1" t="s">
        <v>37</v>
      </c>
    </row>
    <row r="6" spans="2:3" ht="15.75">
      <c r="B6" s="62"/>
      <c r="C6" s="2" t="s">
        <v>36</v>
      </c>
    </row>
    <row r="7" spans="2:3" ht="15.75">
      <c r="B7" s="62"/>
      <c r="C7" s="1"/>
    </row>
    <row r="8" spans="2:3" ht="15.75">
      <c r="B8" s="62">
        <v>2</v>
      </c>
      <c r="C8" s="1" t="s">
        <v>0</v>
      </c>
    </row>
    <row r="9" spans="2:3" ht="15.75">
      <c r="B9" s="62"/>
      <c r="C9" s="2" t="s">
        <v>1</v>
      </c>
    </row>
    <row r="10" spans="2:3" ht="15.75">
      <c r="B10" s="62"/>
      <c r="C10" s="2"/>
    </row>
    <row r="11" spans="2:3" ht="15.75">
      <c r="B11" s="62">
        <v>3</v>
      </c>
      <c r="C11" s="1" t="s">
        <v>2</v>
      </c>
    </row>
    <row r="12" spans="2:3" ht="15.75">
      <c r="B12" s="62"/>
      <c r="C12" s="2" t="s">
        <v>3</v>
      </c>
    </row>
    <row r="13" spans="2:3" ht="15.75">
      <c r="B13" s="62"/>
      <c r="C13" s="1"/>
    </row>
    <row r="14" spans="2:3" ht="15.75">
      <c r="B14" s="62">
        <v>4</v>
      </c>
      <c r="C14" s="1" t="s">
        <v>38</v>
      </c>
    </row>
    <row r="15" spans="2:3" ht="15.75">
      <c r="B15" s="62"/>
      <c r="C15" s="2" t="s">
        <v>39</v>
      </c>
    </row>
    <row r="16" spans="2:3" ht="15.75">
      <c r="B16" s="62"/>
      <c r="C16" s="1"/>
    </row>
    <row r="17" spans="2:3" ht="15.75">
      <c r="B17" s="62">
        <v>5</v>
      </c>
      <c r="C17" s="1" t="s">
        <v>4</v>
      </c>
    </row>
    <row r="18" spans="2:3" ht="15.75">
      <c r="B18" s="62"/>
      <c r="C18" s="2" t="s">
        <v>5</v>
      </c>
    </row>
    <row r="19" spans="2:3" ht="15.75">
      <c r="B19" s="62"/>
      <c r="C19" s="1"/>
    </row>
    <row r="20" spans="2:3" ht="15.75">
      <c r="B20" s="62">
        <v>6</v>
      </c>
      <c r="C20" s="1" t="s">
        <v>6</v>
      </c>
    </row>
    <row r="21" spans="2:3" ht="15.75">
      <c r="B21" s="62"/>
      <c r="C21" s="2" t="s">
        <v>7</v>
      </c>
    </row>
    <row r="22" spans="2:3" ht="15.75">
      <c r="B22" s="62"/>
      <c r="C22" s="1"/>
    </row>
    <row r="23" spans="2:3" ht="15.75">
      <c r="B23" s="62">
        <v>7</v>
      </c>
      <c r="C23" s="1" t="s">
        <v>8</v>
      </c>
    </row>
    <row r="24" spans="2:3" ht="15.75">
      <c r="B24" s="62"/>
      <c r="C24" s="2" t="s">
        <v>9</v>
      </c>
    </row>
    <row r="25" spans="2:3" ht="15.75">
      <c r="B25" s="62"/>
      <c r="C25" s="1"/>
    </row>
    <row r="26" spans="2:3" ht="15.75">
      <c r="B26" s="62">
        <v>8</v>
      </c>
      <c r="C26" s="1" t="s">
        <v>28</v>
      </c>
    </row>
    <row r="27" spans="2:3" ht="31.5">
      <c r="B27" s="62"/>
      <c r="C27" s="2" t="s">
        <v>29</v>
      </c>
    </row>
    <row r="28" spans="2:3" ht="15.75">
      <c r="B28" s="62"/>
      <c r="C28" s="1"/>
    </row>
    <row r="29" spans="2:3" ht="15.75">
      <c r="B29" s="62">
        <v>9</v>
      </c>
      <c r="C29" s="1" t="s">
        <v>10</v>
      </c>
    </row>
    <row r="30" spans="2:3" ht="31.5">
      <c r="B30" s="62"/>
      <c r="C30" s="2" t="s">
        <v>11</v>
      </c>
    </row>
    <row r="31" spans="2:3" ht="15.75">
      <c r="B31" s="62"/>
      <c r="C31" s="1"/>
    </row>
    <row r="32" spans="2:3" ht="15.75">
      <c r="B32" s="62">
        <v>10</v>
      </c>
      <c r="C32" s="1" t="s">
        <v>12</v>
      </c>
    </row>
    <row r="33" spans="2:3" ht="31.5">
      <c r="B33" s="62"/>
      <c r="C33" s="2" t="s">
        <v>13</v>
      </c>
    </row>
    <row r="34" spans="2:3" ht="15.75">
      <c r="B34" s="62"/>
      <c r="C34" s="2"/>
    </row>
    <row r="35" spans="2:3" ht="15.75">
      <c r="B35" s="62">
        <v>11</v>
      </c>
      <c r="C35" s="1" t="s">
        <v>35</v>
      </c>
    </row>
    <row r="36" spans="2:3" ht="15.75">
      <c r="B36" s="62"/>
      <c r="C36" s="2" t="s">
        <v>34</v>
      </c>
    </row>
    <row r="37" spans="2:3" ht="15.75">
      <c r="B37" s="62"/>
      <c r="C37" s="2"/>
    </row>
    <row r="38" spans="2:3" ht="15.75">
      <c r="B38" s="62">
        <v>12</v>
      </c>
      <c r="C38" s="1" t="s">
        <v>30</v>
      </c>
    </row>
    <row r="39" spans="2:3" ht="15.75">
      <c r="B39" s="62"/>
      <c r="C39" s="2" t="s">
        <v>31</v>
      </c>
    </row>
    <row r="40" spans="2:3" ht="15.75">
      <c r="B40" s="62"/>
      <c r="C40" s="2"/>
    </row>
    <row r="41" spans="2:3" ht="15.75">
      <c r="B41" s="62">
        <v>13</v>
      </c>
      <c r="C41" s="1" t="s">
        <v>14</v>
      </c>
    </row>
    <row r="42" spans="2:3" ht="15.75">
      <c r="B42" s="62"/>
      <c r="C42" s="2" t="s">
        <v>15</v>
      </c>
    </row>
    <row r="43" spans="2:3" ht="15.75">
      <c r="B43" s="62"/>
      <c r="C43" s="1"/>
    </row>
    <row r="44" spans="2:3" ht="15.75">
      <c r="B44" s="62">
        <v>14</v>
      </c>
      <c r="C44" s="1" t="s">
        <v>16</v>
      </c>
    </row>
    <row r="45" spans="2:3" ht="17.25" customHeight="1">
      <c r="B45" s="62"/>
      <c r="C45" s="2" t="s">
        <v>17</v>
      </c>
    </row>
    <row r="46" spans="2:3" ht="15.75">
      <c r="B46" s="62"/>
      <c r="C46" s="2"/>
    </row>
    <row r="47" spans="2:3" ht="15.75">
      <c r="B47" s="62">
        <v>15</v>
      </c>
      <c r="C47" s="1" t="s">
        <v>32</v>
      </c>
    </row>
    <row r="48" spans="2:3" ht="33.75" customHeight="1">
      <c r="B48" s="62"/>
      <c r="C48" s="2" t="s">
        <v>33</v>
      </c>
    </row>
    <row r="49" spans="2:3" ht="15.75">
      <c r="B49" s="62"/>
      <c r="C49" s="2"/>
    </row>
    <row r="50" spans="2:3" ht="15.75">
      <c r="B50" s="62">
        <v>16</v>
      </c>
      <c r="C50" s="1" t="s">
        <v>18</v>
      </c>
    </row>
    <row r="51" spans="2:3" ht="15.75">
      <c r="B51" s="62"/>
      <c r="C51" s="2" t="s">
        <v>19</v>
      </c>
    </row>
    <row r="52" spans="2:3" ht="15.75">
      <c r="B52" s="62"/>
      <c r="C52" s="2"/>
    </row>
    <row r="53" spans="2:3" ht="15.75">
      <c r="B53" s="62">
        <v>17</v>
      </c>
      <c r="C53" s="1" t="s">
        <v>20</v>
      </c>
    </row>
    <row r="54" spans="2:3" ht="15.75">
      <c r="B54" s="62"/>
      <c r="C54" s="2" t="s">
        <v>21</v>
      </c>
    </row>
    <row r="55" spans="2:3" ht="15.75">
      <c r="B55" s="62"/>
      <c r="C55" s="2"/>
    </row>
    <row r="56" spans="2:3" ht="15.75">
      <c r="B56" s="62">
        <v>18</v>
      </c>
      <c r="C56" s="1" t="s">
        <v>22</v>
      </c>
    </row>
    <row r="57" spans="2:3" ht="15.75">
      <c r="B57" s="62"/>
      <c r="C57" s="2" t="s">
        <v>23</v>
      </c>
    </row>
    <row r="58" spans="2:3" ht="15.75">
      <c r="B58" s="62"/>
      <c r="C58" s="1"/>
    </row>
    <row r="59" spans="2:3" ht="15.75">
      <c r="B59" s="62">
        <v>19</v>
      </c>
      <c r="C59" s="1" t="s">
        <v>24</v>
      </c>
    </row>
    <row r="60" spans="2:3" ht="15.75">
      <c r="B60" s="62"/>
      <c r="C60" s="2" t="s">
        <v>25</v>
      </c>
    </row>
    <row r="61" spans="2:3" ht="14.25" customHeight="1">
      <c r="B61" s="62"/>
      <c r="C61" s="2"/>
    </row>
    <row r="62" spans="2:3" ht="15.75">
      <c r="B62" s="62">
        <v>20</v>
      </c>
      <c r="C62" s="1" t="s">
        <v>26</v>
      </c>
    </row>
    <row r="63" spans="2:3" ht="15.75">
      <c r="B63" s="62"/>
      <c r="C63" s="2" t="s">
        <v>27</v>
      </c>
    </row>
    <row r="64" spans="2:3" ht="15.75">
      <c r="B64" s="62"/>
      <c r="C64" s="2"/>
    </row>
    <row r="67" ht="15.75">
      <c r="C67" s="2"/>
    </row>
    <row r="68" ht="15.75">
      <c r="C68" s="2"/>
    </row>
    <row r="69" ht="15.75">
      <c r="C69" s="2"/>
    </row>
    <row r="70" ht="15.75">
      <c r="C70" s="2"/>
    </row>
    <row r="71" ht="15.75">
      <c r="C71" s="1"/>
    </row>
  </sheetData>
  <sheetProtection/>
  <mergeCells count="20">
    <mergeCell ref="B5:B7"/>
    <mergeCell ref="B8:B10"/>
    <mergeCell ref="B11:B13"/>
    <mergeCell ref="B14:B16"/>
    <mergeCell ref="B17:B19"/>
    <mergeCell ref="B20:B22"/>
    <mergeCell ref="B23:B25"/>
    <mergeCell ref="B26:B28"/>
    <mergeCell ref="B29:B31"/>
    <mergeCell ref="B32:B34"/>
    <mergeCell ref="B35:B37"/>
    <mergeCell ref="B38:B40"/>
    <mergeCell ref="B59:B61"/>
    <mergeCell ref="B62:B64"/>
    <mergeCell ref="B41:B43"/>
    <mergeCell ref="B44:B46"/>
    <mergeCell ref="B47:B49"/>
    <mergeCell ref="B50:B52"/>
    <mergeCell ref="B53:B55"/>
    <mergeCell ref="B56:B58"/>
  </mergeCells>
  <printOptions/>
  <pageMargins left="0.3937007874015748" right="0.3937007874015748" top="0.5905511811023623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M20"/>
  <sheetViews>
    <sheetView zoomScalePageLayoutView="0" workbookViewId="0" topLeftCell="A1">
      <selection activeCell="M25" sqref="M25"/>
    </sheetView>
  </sheetViews>
  <sheetFormatPr defaultColWidth="9.140625" defaultRowHeight="12.75"/>
  <cols>
    <col min="1" max="1" width="1.421875" style="4" customWidth="1"/>
    <col min="2" max="2" width="9.7109375" style="4" customWidth="1"/>
    <col min="3" max="3" width="12.28125" style="4" customWidth="1"/>
    <col min="4" max="4" width="0.71875" style="4" customWidth="1"/>
    <col min="5" max="5" width="6.421875" style="4" customWidth="1"/>
    <col min="6" max="7" width="6.28125" style="4" customWidth="1"/>
    <col min="8" max="8" width="0.71875" style="4" customWidth="1"/>
    <col min="9" max="9" width="7.28125" style="4" customWidth="1"/>
    <col min="10" max="10" width="6.57421875" style="4" customWidth="1"/>
    <col min="11" max="11" width="0.5625" style="4" customWidth="1"/>
    <col min="12" max="12" width="5.8515625" style="4" customWidth="1"/>
    <col min="13" max="13" width="79.7109375" style="4" customWidth="1"/>
    <col min="14" max="14" width="0.9921875" style="4" customWidth="1"/>
    <col min="15" max="16384" width="9.140625" style="4" customWidth="1"/>
  </cols>
  <sheetData>
    <row r="2" ht="12.75">
      <c r="B2" s="12" t="s">
        <v>99</v>
      </c>
    </row>
    <row r="3" spans="2:10" ht="12.75">
      <c r="B3" s="8"/>
      <c r="C3" s="8"/>
      <c r="D3" s="8"/>
      <c r="E3" s="8"/>
      <c r="F3" s="8"/>
      <c r="G3" s="8"/>
      <c r="H3" s="8"/>
      <c r="I3" s="8"/>
      <c r="J3" s="8"/>
    </row>
    <row r="4" spans="2:13" ht="24" customHeight="1">
      <c r="B4" s="63" t="s">
        <v>69</v>
      </c>
      <c r="C4" s="63" t="s">
        <v>70</v>
      </c>
      <c r="D4" s="8"/>
      <c r="E4" s="63" t="s">
        <v>74</v>
      </c>
      <c r="F4" s="63"/>
      <c r="G4" s="63"/>
      <c r="H4" s="8"/>
      <c r="I4" s="69" t="s">
        <v>79</v>
      </c>
      <c r="J4" s="69"/>
      <c r="L4" s="13" t="s">
        <v>77</v>
      </c>
      <c r="M4" s="63" t="s">
        <v>83</v>
      </c>
    </row>
    <row r="5" spans="2:13" ht="12.75">
      <c r="B5" s="63"/>
      <c r="C5" s="63"/>
      <c r="D5" s="8"/>
      <c r="E5" s="13" t="s">
        <v>81</v>
      </c>
      <c r="F5" s="13" t="s">
        <v>71</v>
      </c>
      <c r="G5" s="13" t="s">
        <v>82</v>
      </c>
      <c r="H5" s="8"/>
      <c r="I5" s="14" t="s">
        <v>72</v>
      </c>
      <c r="J5" s="14" t="s">
        <v>73</v>
      </c>
      <c r="L5" s="13" t="s">
        <v>78</v>
      </c>
      <c r="M5" s="63"/>
    </row>
    <row r="6" spans="2:10" ht="3.75" customHeight="1">
      <c r="B6" s="8"/>
      <c r="C6" s="8"/>
      <c r="D6" s="8"/>
      <c r="E6" s="8"/>
      <c r="F6" s="8"/>
      <c r="G6" s="8"/>
      <c r="H6" s="8"/>
      <c r="I6" s="8"/>
      <c r="J6" s="8"/>
    </row>
    <row r="7" spans="2:13" ht="12.75">
      <c r="B7" s="66" t="s">
        <v>75</v>
      </c>
      <c r="C7" s="13" t="s">
        <v>76</v>
      </c>
      <c r="D7" s="13"/>
      <c r="E7" s="16">
        <v>12.605</v>
      </c>
      <c r="F7" s="16">
        <v>3.485</v>
      </c>
      <c r="G7" s="16">
        <v>2.5</v>
      </c>
      <c r="H7" s="16"/>
      <c r="I7" s="17">
        <v>47</v>
      </c>
      <c r="J7" s="17"/>
      <c r="K7" s="18"/>
      <c r="L7" s="13">
        <v>2</v>
      </c>
      <c r="M7" s="67" t="s">
        <v>87</v>
      </c>
    </row>
    <row r="8" spans="2:13" ht="12.75">
      <c r="B8" s="66"/>
      <c r="C8" s="13" t="s">
        <v>80</v>
      </c>
      <c r="D8" s="13"/>
      <c r="E8" s="16">
        <v>11.14</v>
      </c>
      <c r="F8" s="16">
        <v>3.24</v>
      </c>
      <c r="G8" s="16">
        <v>2.5</v>
      </c>
      <c r="H8" s="16"/>
      <c r="I8" s="17">
        <v>35</v>
      </c>
      <c r="J8" s="17"/>
      <c r="K8" s="18"/>
      <c r="L8" s="13">
        <v>2</v>
      </c>
      <c r="M8" s="68"/>
    </row>
    <row r="9" spans="2:13" ht="12.75">
      <c r="B9" s="63" t="s">
        <v>85</v>
      </c>
      <c r="C9" s="65" t="s">
        <v>86</v>
      </c>
      <c r="D9" s="8"/>
      <c r="E9" s="16">
        <v>8.61</v>
      </c>
      <c r="F9" s="16">
        <v>3.2</v>
      </c>
      <c r="G9" s="16">
        <v>2.5</v>
      </c>
      <c r="H9" s="8"/>
      <c r="I9" s="64">
        <v>38</v>
      </c>
      <c r="J9" s="17"/>
      <c r="L9" s="13"/>
      <c r="M9" s="19" t="s">
        <v>88</v>
      </c>
    </row>
    <row r="10" spans="2:13" ht="12.75">
      <c r="B10" s="63"/>
      <c r="C10" s="65"/>
      <c r="D10" s="8"/>
      <c r="E10" s="16">
        <v>15</v>
      </c>
      <c r="F10" s="16">
        <v>3.31</v>
      </c>
      <c r="G10" s="16">
        <v>2.5</v>
      </c>
      <c r="H10" s="8"/>
      <c r="I10" s="64"/>
      <c r="J10" s="17"/>
      <c r="L10" s="13">
        <v>3</v>
      </c>
      <c r="M10" s="19" t="s">
        <v>95</v>
      </c>
    </row>
    <row r="11" spans="2:13" ht="12.75">
      <c r="B11" s="63" t="s">
        <v>90</v>
      </c>
      <c r="C11" s="66" t="s">
        <v>89</v>
      </c>
      <c r="D11" s="8"/>
      <c r="E11" s="16">
        <v>11.225</v>
      </c>
      <c r="F11" s="16">
        <v>3.15</v>
      </c>
      <c r="G11" s="16">
        <v>2.5</v>
      </c>
      <c r="H11" s="8"/>
      <c r="I11" s="17"/>
      <c r="J11" s="17"/>
      <c r="L11" s="13">
        <v>2</v>
      </c>
      <c r="M11" s="67" t="s">
        <v>91</v>
      </c>
    </row>
    <row r="12" spans="2:13" ht="12.75">
      <c r="B12" s="63"/>
      <c r="C12" s="66"/>
      <c r="D12" s="8"/>
      <c r="E12" s="16">
        <v>13.2</v>
      </c>
      <c r="F12" s="16">
        <v>3.15</v>
      </c>
      <c r="G12" s="16">
        <v>2.5</v>
      </c>
      <c r="H12" s="8"/>
      <c r="I12" s="17"/>
      <c r="J12" s="17"/>
      <c r="L12" s="13">
        <v>2</v>
      </c>
      <c r="M12" s="67"/>
    </row>
    <row r="13" spans="2:13" ht="13.5" customHeight="1">
      <c r="B13" s="63" t="s">
        <v>92</v>
      </c>
      <c r="C13" s="66" t="s">
        <v>93</v>
      </c>
      <c r="D13" s="8"/>
      <c r="E13" s="16">
        <v>11.1</v>
      </c>
      <c r="F13" s="16">
        <v>3.25</v>
      </c>
      <c r="G13" s="16">
        <v>2.5</v>
      </c>
      <c r="H13" s="8"/>
      <c r="I13" s="64">
        <v>38</v>
      </c>
      <c r="J13" s="17"/>
      <c r="L13" s="13">
        <v>2</v>
      </c>
      <c r="M13" s="70" t="s">
        <v>94</v>
      </c>
    </row>
    <row r="14" spans="2:13" ht="12.75">
      <c r="B14" s="63"/>
      <c r="C14" s="66"/>
      <c r="D14" s="8"/>
      <c r="E14" s="16">
        <v>13.2</v>
      </c>
      <c r="F14" s="16">
        <v>3.49</v>
      </c>
      <c r="G14" s="16">
        <v>2.5</v>
      </c>
      <c r="H14" s="8"/>
      <c r="I14" s="64"/>
      <c r="J14" s="17"/>
      <c r="L14" s="13"/>
      <c r="M14" s="70"/>
    </row>
    <row r="15" spans="2:13" ht="12.75">
      <c r="B15" s="8" t="s">
        <v>96</v>
      </c>
      <c r="C15" s="13" t="s">
        <v>97</v>
      </c>
      <c r="D15" s="8"/>
      <c r="E15" s="16">
        <v>8.8</v>
      </c>
      <c r="F15" s="16">
        <v>3.25</v>
      </c>
      <c r="G15" s="16">
        <v>2.54</v>
      </c>
      <c r="H15" s="8"/>
      <c r="I15" s="17">
        <v>30</v>
      </c>
      <c r="J15" s="17"/>
      <c r="L15" s="13">
        <v>2</v>
      </c>
      <c r="M15" s="67" t="s">
        <v>98</v>
      </c>
    </row>
    <row r="16" spans="2:13" ht="12.75">
      <c r="B16" s="8"/>
      <c r="C16" s="13"/>
      <c r="D16" s="8"/>
      <c r="E16" s="16">
        <v>15</v>
      </c>
      <c r="F16" s="16">
        <v>3.4</v>
      </c>
      <c r="G16" s="16">
        <v>2.54</v>
      </c>
      <c r="H16" s="8"/>
      <c r="I16" s="17">
        <v>65</v>
      </c>
      <c r="J16" s="17"/>
      <c r="L16" s="13"/>
      <c r="M16" s="67"/>
    </row>
    <row r="17" spans="2:13" ht="12.75">
      <c r="B17" s="8"/>
      <c r="C17" s="13"/>
      <c r="D17" s="8"/>
      <c r="E17" s="16"/>
      <c r="F17" s="16"/>
      <c r="G17" s="16"/>
      <c r="H17" s="8"/>
      <c r="I17" s="17"/>
      <c r="J17" s="17"/>
      <c r="L17" s="13"/>
      <c r="M17" s="15"/>
    </row>
    <row r="18" spans="3:12" ht="12.75">
      <c r="C18" s="8" t="s">
        <v>84</v>
      </c>
      <c r="E18" s="16">
        <f>AVERAGE(E7:E16)</f>
        <v>11.988</v>
      </c>
      <c r="F18" s="16"/>
      <c r="G18" s="16"/>
      <c r="I18" s="16">
        <f>AVERAGE(I7:I16)</f>
        <v>42.166666666666664</v>
      </c>
      <c r="J18" s="18"/>
      <c r="L18" s="13"/>
    </row>
    <row r="19" spans="9:12" ht="12.75">
      <c r="I19" s="18"/>
      <c r="J19" s="18"/>
      <c r="L19" s="13"/>
    </row>
    <row r="20" ht="12.75">
      <c r="L20" s="18"/>
    </row>
  </sheetData>
  <sheetProtection/>
  <mergeCells count="18">
    <mergeCell ref="B11:B12"/>
    <mergeCell ref="B7:B8"/>
    <mergeCell ref="B9:B10"/>
    <mergeCell ref="I4:J4"/>
    <mergeCell ref="E4:G4"/>
    <mergeCell ref="B4:B5"/>
    <mergeCell ref="M15:M16"/>
    <mergeCell ref="C13:C14"/>
    <mergeCell ref="B13:B14"/>
    <mergeCell ref="M13:M14"/>
    <mergeCell ref="I13:I14"/>
    <mergeCell ref="C4:C5"/>
    <mergeCell ref="I9:I10"/>
    <mergeCell ref="C9:C10"/>
    <mergeCell ref="C11:C12"/>
    <mergeCell ref="M11:M12"/>
    <mergeCell ref="M7:M8"/>
    <mergeCell ref="M4:M5"/>
  </mergeCells>
  <hyperlinks>
    <hyperlink ref="M7" r:id="rId1" display="http://www.marcopolo.com.br/website/marcopolo_pt/content/marcopolo/produtos/produtos.php?cdLinha=6 "/>
    <hyperlink ref="M9" r:id="rId2" display="http://www.busscar.com.br/index.php?goto=produtos_view&amp;cod=71 "/>
    <hyperlink ref="M11" r:id="rId3" display="http://www.caio.com.br/produtos/urbano/s22.php?lg=P&amp;idm=17"/>
    <hyperlink ref="M13" r:id="rId4" display="http://www.comilonibus.com.br/comil/produtos/urbano/detalhes/produto_urbano_svelto.php?browser=ie&amp;entrou=1&amp;lingua=portugues&amp;controle=dimensoes&amp;controle_detalhes=dimensoes&amp;parametro=&amp;sub_menu=4niveis"/>
    <hyperlink ref="M10" r:id="rId5" display="http://www.railbuss.com.br/onibus/vendas_vitrine.php?codigoveiculo=263"/>
    <hyperlink ref="M15" r:id="rId6" display="http://www.spectrumroad.com/br/produto_descricao.php?num=78"/>
  </hyperlinks>
  <printOptions/>
  <pageMargins left="0.1968503937007874" right="0.1968503937007874" top="0.5905511811023623" bottom="0.5905511811023623" header="0.5118110236220472" footer="0.5118110236220472"/>
  <pageSetup horizontalDpi="600" verticalDpi="600" orientation="landscape" paperSize="9" r:id="rId7"/>
</worksheet>
</file>

<file path=xl/worksheets/sheet4.xml><?xml version="1.0" encoding="utf-8"?>
<worksheet xmlns="http://schemas.openxmlformats.org/spreadsheetml/2006/main" xmlns:r="http://schemas.openxmlformats.org/officeDocument/2006/relationships">
  <dimension ref="B2:H10"/>
  <sheetViews>
    <sheetView zoomScalePageLayoutView="0" workbookViewId="0" topLeftCell="A1">
      <selection activeCell="H9" sqref="H9"/>
    </sheetView>
  </sheetViews>
  <sheetFormatPr defaultColWidth="9.140625" defaultRowHeight="12.75"/>
  <cols>
    <col min="1" max="1" width="1.421875" style="4" customWidth="1"/>
    <col min="2" max="2" width="0.71875" style="4" customWidth="1"/>
    <col min="3" max="3" width="10.28125" style="4" customWidth="1"/>
    <col min="4" max="4" width="0.71875" style="4" customWidth="1"/>
    <col min="5" max="5" width="7.7109375" style="4" customWidth="1"/>
    <col min="6" max="6" width="8.421875" style="4" customWidth="1"/>
    <col min="7" max="7" width="1.421875" style="4" customWidth="1"/>
    <col min="8" max="8" width="79.7109375" style="4" customWidth="1"/>
    <col min="9" max="9" width="0.9921875" style="4" customWidth="1"/>
    <col min="10" max="16384" width="9.140625" style="4" customWidth="1"/>
  </cols>
  <sheetData>
    <row r="2" ht="12.75">
      <c r="C2" s="12" t="s">
        <v>100</v>
      </c>
    </row>
    <row r="3" spans="2:6" ht="12.75">
      <c r="B3" s="8"/>
      <c r="C3" s="8"/>
      <c r="D3" s="8"/>
      <c r="E3" s="8"/>
      <c r="F3" s="8"/>
    </row>
    <row r="4" spans="2:8" ht="30.75" customHeight="1">
      <c r="B4" s="8"/>
      <c r="C4" s="21" t="s">
        <v>102</v>
      </c>
      <c r="D4" s="8"/>
      <c r="E4" s="69" t="s">
        <v>79</v>
      </c>
      <c r="F4" s="69"/>
      <c r="H4" s="8" t="s">
        <v>83</v>
      </c>
    </row>
    <row r="5" spans="2:6" ht="3.75" customHeight="1">
      <c r="B5" s="8"/>
      <c r="C5" s="8"/>
      <c r="D5" s="8"/>
      <c r="E5" s="8"/>
      <c r="F5" s="8"/>
    </row>
    <row r="6" spans="2:8" ht="21.75" customHeight="1">
      <c r="B6" s="13"/>
      <c r="C6" s="16">
        <v>90</v>
      </c>
      <c r="D6" s="16"/>
      <c r="E6" s="17">
        <v>6</v>
      </c>
      <c r="F6" s="4" t="s">
        <v>101</v>
      </c>
      <c r="G6" s="18"/>
      <c r="H6" s="70" t="s">
        <v>104</v>
      </c>
    </row>
    <row r="7" spans="2:8" ht="27" customHeight="1">
      <c r="B7" s="13"/>
      <c r="C7" s="16"/>
      <c r="D7" s="16"/>
      <c r="E7" s="17"/>
      <c r="F7" s="17"/>
      <c r="G7" s="18"/>
      <c r="H7" s="71"/>
    </row>
    <row r="8" spans="5:8" ht="26.25" customHeight="1">
      <c r="E8" s="20">
        <v>48000</v>
      </c>
      <c r="F8" s="17" t="s">
        <v>105</v>
      </c>
      <c r="H8" s="4" t="s">
        <v>106</v>
      </c>
    </row>
    <row r="10" ht="17.25" customHeight="1">
      <c r="H10" s="4" t="s">
        <v>103</v>
      </c>
    </row>
  </sheetData>
  <sheetProtection/>
  <mergeCells count="2">
    <mergeCell ref="H6:H7"/>
    <mergeCell ref="E4:F4"/>
  </mergeCells>
  <hyperlinks>
    <hyperlink ref="H6"/>
  </hyperlinks>
  <printOptions/>
  <pageMargins left="0.1968503937007874" right="0.1968503937007874" top="0.5905511811023623" bottom="0.5905511811023623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H5"/>
  <sheetViews>
    <sheetView zoomScalePageLayoutView="0" workbookViewId="0" topLeftCell="A1">
      <selection activeCell="A1" sqref="A1"/>
    </sheetView>
  </sheetViews>
  <sheetFormatPr defaultColWidth="9.140625" defaultRowHeight="12.75"/>
  <sheetData>
    <row r="2" spans="2:8" ht="54.75" customHeight="1">
      <c r="B2" s="72" t="s">
        <v>111</v>
      </c>
      <c r="C2" s="72"/>
      <c r="D2" s="72"/>
      <c r="E2" s="72"/>
      <c r="F2" s="72"/>
      <c r="G2" s="72"/>
      <c r="H2" s="72"/>
    </row>
    <row r="3" spans="2:8" ht="50.25" customHeight="1">
      <c r="B3" s="72" t="s">
        <v>112</v>
      </c>
      <c r="C3" s="72"/>
      <c r="D3" s="72"/>
      <c r="E3" s="72"/>
      <c r="F3" s="72"/>
      <c r="G3" s="72"/>
      <c r="H3" s="72"/>
    </row>
    <row r="4" spans="2:8" ht="44.25" customHeight="1">
      <c r="B4" s="72" t="s">
        <v>114</v>
      </c>
      <c r="C4" s="72"/>
      <c r="D4" s="72"/>
      <c r="E4" s="72"/>
      <c r="F4" s="72"/>
      <c r="G4" s="72"/>
      <c r="H4" s="72"/>
    </row>
    <row r="5" spans="2:8" ht="39.75" customHeight="1">
      <c r="B5" s="72" t="s">
        <v>113</v>
      </c>
      <c r="C5" s="72"/>
      <c r="D5" s="72"/>
      <c r="E5" s="72"/>
      <c r="F5" s="72"/>
      <c r="G5" s="72"/>
      <c r="H5" s="72"/>
    </row>
  </sheetData>
  <sheetProtection/>
  <mergeCells count="4">
    <mergeCell ref="B2:H2"/>
    <mergeCell ref="B3:H3"/>
    <mergeCell ref="B4:H4"/>
    <mergeCell ref="B5:H5"/>
  </mergeCells>
  <printOptions/>
  <pageMargins left="0.787401575" right="0.787401575" top="0.984251969" bottom="0.984251969" header="0.492125985" footer="0.49212598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K34"/>
  <sheetViews>
    <sheetView zoomScalePageLayoutView="0" workbookViewId="0" topLeftCell="A1">
      <selection activeCell="L4" sqref="L4"/>
    </sheetView>
  </sheetViews>
  <sheetFormatPr defaultColWidth="9.140625" defaultRowHeight="12.75"/>
  <cols>
    <col min="1" max="1" width="4.7109375" style="23" customWidth="1"/>
    <col min="2" max="4" width="9.140625" style="23" customWidth="1"/>
    <col min="5" max="5" width="11.140625" style="23" customWidth="1"/>
    <col min="6" max="9" width="9.140625" style="23" customWidth="1"/>
    <col min="10" max="10" width="12.00390625" style="23" customWidth="1"/>
    <col min="11" max="11" width="2.7109375" style="23" customWidth="1"/>
    <col min="12" max="16384" width="9.140625" style="23" customWidth="1"/>
  </cols>
  <sheetData>
    <row r="2" spans="2:11" ht="12.75">
      <c r="B2" s="73" t="s">
        <v>115</v>
      </c>
      <c r="C2" s="73"/>
      <c r="D2" s="73"/>
      <c r="E2" s="73"/>
      <c r="F2" s="73"/>
      <c r="G2" s="73"/>
      <c r="H2" s="73"/>
      <c r="I2" s="73"/>
      <c r="J2" s="73"/>
      <c r="K2" s="74"/>
    </row>
    <row r="3" spans="2:11" ht="12.75">
      <c r="B3" s="73"/>
      <c r="C3" s="73"/>
      <c r="D3" s="73"/>
      <c r="E3" s="73"/>
      <c r="F3" s="73"/>
      <c r="G3" s="73"/>
      <c r="H3" s="73"/>
      <c r="I3" s="73"/>
      <c r="J3" s="73"/>
      <c r="K3" s="74"/>
    </row>
    <row r="4" spans="2:11" ht="12.75">
      <c r="B4" s="75" t="s">
        <v>116</v>
      </c>
      <c r="C4" s="75"/>
      <c r="D4" s="75"/>
      <c r="E4" s="75"/>
      <c r="F4" s="75"/>
      <c r="G4" s="75"/>
      <c r="H4" s="75"/>
      <c r="I4" s="75"/>
      <c r="J4" s="75"/>
      <c r="K4" s="24"/>
    </row>
    <row r="5" spans="2:11" ht="12.75">
      <c r="B5" s="76" t="s">
        <v>117</v>
      </c>
      <c r="C5" s="76"/>
      <c r="D5" s="76"/>
      <c r="E5" s="76"/>
      <c r="F5" s="76"/>
      <c r="G5" s="76"/>
      <c r="H5" s="76"/>
      <c r="I5" s="76"/>
      <c r="J5" s="76"/>
      <c r="K5" s="24"/>
    </row>
    <row r="6" spans="2:11" ht="12.75">
      <c r="B6" s="76" t="s">
        <v>118</v>
      </c>
      <c r="C6" s="76"/>
      <c r="D6" s="76"/>
      <c r="E6" s="76"/>
      <c r="F6" s="76"/>
      <c r="G6" s="76"/>
      <c r="H6" s="76"/>
      <c r="I6" s="76"/>
      <c r="J6" s="76"/>
      <c r="K6" s="24"/>
    </row>
    <row r="7" spans="2:11" ht="12.75">
      <c r="B7" s="76" t="s">
        <v>119</v>
      </c>
      <c r="C7" s="76"/>
      <c r="D7" s="76"/>
      <c r="E7" s="76"/>
      <c r="F7" s="76"/>
      <c r="G7" s="76"/>
      <c r="H7" s="76"/>
      <c r="I7" s="76"/>
      <c r="J7" s="76"/>
      <c r="K7" s="24"/>
    </row>
    <row r="8" spans="2:11" ht="12.75">
      <c r="B8" s="76" t="s">
        <v>120</v>
      </c>
      <c r="C8" s="76"/>
      <c r="D8" s="76"/>
      <c r="E8" s="76"/>
      <c r="F8" s="76"/>
      <c r="G8" s="76"/>
      <c r="H8" s="76"/>
      <c r="I8" s="76"/>
      <c r="J8" s="76"/>
      <c r="K8" s="24"/>
    </row>
    <row r="9" spans="2:11" ht="12.75">
      <c r="B9" s="76" t="s">
        <v>121</v>
      </c>
      <c r="C9" s="76"/>
      <c r="D9" s="76"/>
      <c r="E9" s="76"/>
      <c r="F9" s="76"/>
      <c r="G9" s="76"/>
      <c r="H9" s="76"/>
      <c r="I9" s="76"/>
      <c r="J9" s="76"/>
      <c r="K9" s="24"/>
    </row>
    <row r="10" spans="2:11" ht="12.75">
      <c r="B10" s="76" t="s">
        <v>122</v>
      </c>
      <c r="C10" s="76"/>
      <c r="D10" s="76"/>
      <c r="E10" s="76"/>
      <c r="F10" s="76"/>
      <c r="G10" s="76"/>
      <c r="H10" s="76"/>
      <c r="I10" s="76"/>
      <c r="J10" s="76"/>
      <c r="K10" s="24"/>
    </row>
    <row r="11" spans="2:11" ht="12.75">
      <c r="B11" s="76" t="s">
        <v>123</v>
      </c>
      <c r="C11" s="76"/>
      <c r="D11" s="76"/>
      <c r="E11" s="76"/>
      <c r="F11" s="76"/>
      <c r="G11" s="76"/>
      <c r="H11" s="76"/>
      <c r="I11" s="76"/>
      <c r="J11" s="76"/>
      <c r="K11" s="24"/>
    </row>
    <row r="12" spans="2:11" ht="12.75">
      <c r="B12" s="77"/>
      <c r="C12" s="77"/>
      <c r="D12" s="77"/>
      <c r="E12" s="77"/>
      <c r="F12" s="77"/>
      <c r="G12" s="77"/>
      <c r="H12" s="77"/>
      <c r="I12" s="77"/>
      <c r="J12" s="77"/>
      <c r="K12" s="24"/>
    </row>
    <row r="13" spans="2:11" ht="12.75">
      <c r="B13" s="78">
        <v>40269</v>
      </c>
      <c r="C13" s="79"/>
      <c r="D13" s="79"/>
      <c r="E13" s="79"/>
      <c r="F13" s="79"/>
      <c r="G13" s="79"/>
      <c r="H13" s="79"/>
      <c r="I13" s="79"/>
      <c r="J13" s="80"/>
      <c r="K13" s="24"/>
    </row>
    <row r="14" spans="2:11" ht="12.75">
      <c r="B14" s="25"/>
      <c r="C14" s="26">
        <v>1</v>
      </c>
      <c r="D14" s="26">
        <v>2</v>
      </c>
      <c r="E14" s="26">
        <v>3</v>
      </c>
      <c r="F14" s="26">
        <v>4</v>
      </c>
      <c r="G14" s="26">
        <v>5</v>
      </c>
      <c r="H14" s="26">
        <v>6</v>
      </c>
      <c r="I14" s="26">
        <v>7</v>
      </c>
      <c r="J14" s="26" t="s">
        <v>61</v>
      </c>
      <c r="K14" s="24"/>
    </row>
    <row r="15" spans="2:11" ht="12.75">
      <c r="B15" s="26" t="s">
        <v>124</v>
      </c>
      <c r="C15" s="27">
        <v>838347</v>
      </c>
      <c r="D15" s="27">
        <v>671688</v>
      </c>
      <c r="E15" s="27">
        <v>5022642</v>
      </c>
      <c r="F15" s="27">
        <v>42047</v>
      </c>
      <c r="G15" s="27">
        <v>163214</v>
      </c>
      <c r="H15" s="27">
        <v>70434</v>
      </c>
      <c r="I15" s="27">
        <v>6265</v>
      </c>
      <c r="J15" s="28">
        <v>6814637</v>
      </c>
      <c r="K15" s="24"/>
    </row>
    <row r="16" spans="2:11" ht="12.75">
      <c r="B16" s="26" t="s">
        <v>125</v>
      </c>
      <c r="C16" s="27">
        <v>3792454</v>
      </c>
      <c r="D16" s="27">
        <v>1913434</v>
      </c>
      <c r="E16" s="27">
        <v>13352178</v>
      </c>
      <c r="F16" s="27">
        <v>127587</v>
      </c>
      <c r="G16" s="27">
        <v>668312</v>
      </c>
      <c r="H16" s="27">
        <v>347966</v>
      </c>
      <c r="I16" s="27">
        <v>118045</v>
      </c>
      <c r="J16" s="28">
        <v>20319976</v>
      </c>
      <c r="K16" s="24"/>
    </row>
    <row r="17" spans="2:11" ht="12.75">
      <c r="B17" s="81"/>
      <c r="C17" s="81"/>
      <c r="D17" s="81"/>
      <c r="E17" s="81"/>
      <c r="F17" s="81"/>
      <c r="G17" s="81"/>
      <c r="H17" s="81"/>
      <c r="I17" s="81"/>
      <c r="J17" s="81"/>
      <c r="K17" s="24"/>
    </row>
    <row r="18" spans="2:11" ht="12.75">
      <c r="B18" s="78">
        <v>40238</v>
      </c>
      <c r="C18" s="79"/>
      <c r="D18" s="79"/>
      <c r="E18" s="79"/>
      <c r="F18" s="79"/>
      <c r="G18" s="79"/>
      <c r="H18" s="79"/>
      <c r="I18" s="79"/>
      <c r="J18" s="80"/>
      <c r="K18" s="24"/>
    </row>
    <row r="19" spans="2:11" ht="12.75">
      <c r="B19" s="25"/>
      <c r="C19" s="26">
        <v>1</v>
      </c>
      <c r="D19" s="26">
        <v>2</v>
      </c>
      <c r="E19" s="26">
        <v>3</v>
      </c>
      <c r="F19" s="26">
        <v>4</v>
      </c>
      <c r="G19" s="26">
        <v>5</v>
      </c>
      <c r="H19" s="26">
        <v>6</v>
      </c>
      <c r="I19" s="26">
        <v>7</v>
      </c>
      <c r="J19" s="26" t="s">
        <v>61</v>
      </c>
      <c r="K19" s="24"/>
    </row>
    <row r="20" spans="2:11" ht="12.75">
      <c r="B20" s="26" t="s">
        <v>124</v>
      </c>
      <c r="C20" s="27">
        <v>834064</v>
      </c>
      <c r="D20" s="27">
        <v>666922</v>
      </c>
      <c r="E20" s="27">
        <v>5007910</v>
      </c>
      <c r="F20" s="27">
        <v>42085</v>
      </c>
      <c r="G20" s="27">
        <v>163611</v>
      </c>
      <c r="H20" s="27">
        <v>70310</v>
      </c>
      <c r="I20" s="27">
        <v>6226</v>
      </c>
      <c r="J20" s="28">
        <v>6791128</v>
      </c>
      <c r="K20" s="24"/>
    </row>
    <row r="21" spans="2:11" ht="12.75">
      <c r="B21" s="26" t="s">
        <v>125</v>
      </c>
      <c r="C21" s="27">
        <v>3788171</v>
      </c>
      <c r="D21" s="27">
        <v>1908668</v>
      </c>
      <c r="E21" s="27">
        <v>13337446</v>
      </c>
      <c r="F21" s="27">
        <v>127625</v>
      </c>
      <c r="G21" s="27">
        <v>668709</v>
      </c>
      <c r="H21" s="27">
        <v>347842</v>
      </c>
      <c r="I21" s="27">
        <v>118006</v>
      </c>
      <c r="J21" s="28">
        <v>20296467</v>
      </c>
      <c r="K21" s="24"/>
    </row>
    <row r="22" spans="2:11" ht="12.75">
      <c r="B22" s="81"/>
      <c r="C22" s="81"/>
      <c r="D22" s="81"/>
      <c r="E22" s="81"/>
      <c r="F22" s="81"/>
      <c r="G22" s="81"/>
      <c r="H22" s="81"/>
      <c r="I22" s="81"/>
      <c r="J22" s="81"/>
      <c r="K22" s="24"/>
    </row>
    <row r="23" spans="2:11" ht="12.75">
      <c r="B23" s="78">
        <v>40210</v>
      </c>
      <c r="C23" s="79"/>
      <c r="D23" s="79"/>
      <c r="E23" s="79"/>
      <c r="F23" s="79"/>
      <c r="G23" s="79"/>
      <c r="H23" s="79"/>
      <c r="I23" s="79"/>
      <c r="J23" s="80"/>
      <c r="K23" s="24"/>
    </row>
    <row r="24" spans="2:11" ht="12.75">
      <c r="B24" s="25"/>
      <c r="C24" s="26">
        <v>1</v>
      </c>
      <c r="D24" s="26">
        <v>2</v>
      </c>
      <c r="E24" s="26">
        <v>3</v>
      </c>
      <c r="F24" s="26">
        <v>4</v>
      </c>
      <c r="G24" s="26">
        <v>5</v>
      </c>
      <c r="H24" s="26">
        <v>6</v>
      </c>
      <c r="I24" s="26">
        <v>7</v>
      </c>
      <c r="J24" s="26" t="s">
        <v>61</v>
      </c>
      <c r="K24" s="24"/>
    </row>
    <row r="25" spans="2:11" ht="12.75">
      <c r="B25" s="26" t="s">
        <v>124</v>
      </c>
      <c r="C25" s="27">
        <v>829462</v>
      </c>
      <c r="D25" s="27">
        <v>662093</v>
      </c>
      <c r="E25" s="27">
        <v>4985768</v>
      </c>
      <c r="F25" s="27">
        <v>41946</v>
      </c>
      <c r="G25" s="27">
        <v>163674</v>
      </c>
      <c r="H25" s="27">
        <v>70100</v>
      </c>
      <c r="I25" s="27">
        <v>6184</v>
      </c>
      <c r="J25" s="28">
        <v>6759227</v>
      </c>
      <c r="K25" s="24"/>
    </row>
    <row r="26" spans="2:11" ht="12.75">
      <c r="B26" s="26" t="s">
        <v>125</v>
      </c>
      <c r="C26" s="27">
        <v>3783569</v>
      </c>
      <c r="D26" s="27">
        <v>1903839</v>
      </c>
      <c r="E26" s="27">
        <v>13315304</v>
      </c>
      <c r="F26" s="27">
        <v>127486</v>
      </c>
      <c r="G26" s="27">
        <v>668772</v>
      </c>
      <c r="H26" s="27">
        <v>347632</v>
      </c>
      <c r="I26" s="27">
        <v>117964</v>
      </c>
      <c r="J26" s="28">
        <v>20264566</v>
      </c>
      <c r="K26" s="24"/>
    </row>
    <row r="27" spans="2:11" ht="12.75">
      <c r="B27" s="81"/>
      <c r="C27" s="81"/>
      <c r="D27" s="81"/>
      <c r="E27" s="81"/>
      <c r="F27" s="81"/>
      <c r="G27" s="81"/>
      <c r="H27" s="81"/>
      <c r="I27" s="81"/>
      <c r="J27" s="81"/>
      <c r="K27" s="24"/>
    </row>
    <row r="28" spans="2:11" ht="12.75">
      <c r="B28" s="78">
        <v>40179</v>
      </c>
      <c r="C28" s="79"/>
      <c r="D28" s="79"/>
      <c r="E28" s="79"/>
      <c r="F28" s="79"/>
      <c r="G28" s="79"/>
      <c r="H28" s="79"/>
      <c r="I28" s="79"/>
      <c r="J28" s="80"/>
      <c r="K28" s="24"/>
    </row>
    <row r="29" spans="2:11" ht="12.75">
      <c r="B29" s="25"/>
      <c r="C29" s="26">
        <v>1</v>
      </c>
      <c r="D29" s="26">
        <v>2</v>
      </c>
      <c r="E29" s="26">
        <v>3</v>
      </c>
      <c r="F29" s="26">
        <v>4</v>
      </c>
      <c r="G29" s="26">
        <v>5</v>
      </c>
      <c r="H29" s="26">
        <v>6</v>
      </c>
      <c r="I29" s="26">
        <v>7</v>
      </c>
      <c r="J29" s="26" t="s">
        <v>61</v>
      </c>
      <c r="K29" s="24"/>
    </row>
    <row r="30" spans="2:11" ht="12.75">
      <c r="B30" s="26" t="s">
        <v>124</v>
      </c>
      <c r="C30" s="27">
        <v>823657</v>
      </c>
      <c r="D30" s="27">
        <v>658022</v>
      </c>
      <c r="E30" s="27">
        <v>4969456</v>
      </c>
      <c r="F30" s="27">
        <v>41810</v>
      </c>
      <c r="G30" s="27">
        <v>164071</v>
      </c>
      <c r="H30" s="27">
        <v>69917</v>
      </c>
      <c r="I30" s="27">
        <v>6167</v>
      </c>
      <c r="J30" s="28">
        <v>6733100</v>
      </c>
      <c r="K30" s="24"/>
    </row>
    <row r="31" spans="2:11" ht="12.75">
      <c r="B31" s="26" t="s">
        <v>125</v>
      </c>
      <c r="C31" s="27">
        <v>3777764</v>
      </c>
      <c r="D31" s="27">
        <v>1899768</v>
      </c>
      <c r="E31" s="27">
        <v>13298992</v>
      </c>
      <c r="F31" s="27">
        <v>127350</v>
      </c>
      <c r="G31" s="27">
        <v>689169</v>
      </c>
      <c r="H31" s="27">
        <v>347449</v>
      </c>
      <c r="I31" s="27">
        <v>117947</v>
      </c>
      <c r="J31" s="28">
        <v>20258439</v>
      </c>
      <c r="K31" s="24"/>
    </row>
    <row r="32" spans="2:11" ht="12.75">
      <c r="B32" s="82"/>
      <c r="C32" s="82"/>
      <c r="D32" s="82"/>
      <c r="E32" s="82"/>
      <c r="F32" s="82"/>
      <c r="G32" s="82"/>
      <c r="H32" s="82"/>
      <c r="I32" s="82"/>
      <c r="J32" s="82"/>
      <c r="K32" s="24"/>
    </row>
    <row r="34" ht="12.75">
      <c r="B34" s="23" t="s">
        <v>108</v>
      </c>
    </row>
  </sheetData>
  <sheetProtection/>
  <mergeCells count="19">
    <mergeCell ref="B27:J27"/>
    <mergeCell ref="B28:J28"/>
    <mergeCell ref="B32:J32"/>
    <mergeCell ref="B17:J17"/>
    <mergeCell ref="B18:J18"/>
    <mergeCell ref="B22:J22"/>
    <mergeCell ref="B23:J23"/>
    <mergeCell ref="B12:J12"/>
    <mergeCell ref="B13:J13"/>
    <mergeCell ref="B6:J6"/>
    <mergeCell ref="B7:J7"/>
    <mergeCell ref="B8:J8"/>
    <mergeCell ref="B9:J9"/>
    <mergeCell ref="B2:J3"/>
    <mergeCell ref="K2:K3"/>
    <mergeCell ref="B4:J4"/>
    <mergeCell ref="B5:J5"/>
    <mergeCell ref="B10:J10"/>
    <mergeCell ref="B11:J11"/>
  </mergeCells>
  <printOptions/>
  <pageMargins left="0.787401575" right="0.787401575" top="0.984251969" bottom="0.984251969" header="0.492125985" footer="0.49212598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J76"/>
  <sheetViews>
    <sheetView zoomScalePageLayoutView="0" workbookViewId="0" topLeftCell="A1">
      <selection activeCell="D11" sqref="D11"/>
    </sheetView>
  </sheetViews>
  <sheetFormatPr defaultColWidth="9.140625" defaultRowHeight="12.75"/>
  <cols>
    <col min="1" max="1" width="3.140625" style="23" customWidth="1"/>
    <col min="2" max="4" width="9.140625" style="23" customWidth="1"/>
    <col min="5" max="5" width="11.28125" style="23" customWidth="1"/>
    <col min="6" max="9" width="9.140625" style="23" customWidth="1"/>
    <col min="10" max="10" width="12.57421875" style="23" customWidth="1"/>
    <col min="11" max="11" width="2.57421875" style="23" customWidth="1"/>
    <col min="12" max="16384" width="9.140625" style="23" customWidth="1"/>
  </cols>
  <sheetData>
    <row r="1" spans="2:10" ht="14.25" customHeight="1">
      <c r="B1" s="73" t="s">
        <v>115</v>
      </c>
      <c r="C1" s="73"/>
      <c r="D1" s="73"/>
      <c r="E1" s="73"/>
      <c r="F1" s="73"/>
      <c r="G1" s="73"/>
      <c r="H1" s="73"/>
      <c r="I1" s="73"/>
      <c r="J1" s="73"/>
    </row>
    <row r="2" spans="2:10" ht="8.25" customHeight="1">
      <c r="B2" s="77"/>
      <c r="C2" s="77"/>
      <c r="D2" s="77"/>
      <c r="E2" s="77"/>
      <c r="F2" s="77"/>
      <c r="G2" s="77"/>
      <c r="H2" s="77"/>
      <c r="I2" s="77"/>
      <c r="J2" s="77"/>
    </row>
    <row r="3" spans="2:10" ht="12.75">
      <c r="B3" s="78">
        <v>40179</v>
      </c>
      <c r="C3" s="79"/>
      <c r="D3" s="79"/>
      <c r="E3" s="79"/>
      <c r="F3" s="79"/>
      <c r="G3" s="79"/>
      <c r="H3" s="79"/>
      <c r="I3" s="79"/>
      <c r="J3" s="80"/>
    </row>
    <row r="4" spans="2:10" ht="12.75">
      <c r="B4" s="25"/>
      <c r="C4" s="26">
        <v>1</v>
      </c>
      <c r="D4" s="26">
        <v>2</v>
      </c>
      <c r="E4" s="26">
        <v>3</v>
      </c>
      <c r="F4" s="26">
        <v>4</v>
      </c>
      <c r="G4" s="26">
        <v>5</v>
      </c>
      <c r="H4" s="26">
        <v>6</v>
      </c>
      <c r="I4" s="26">
        <v>7</v>
      </c>
      <c r="J4" s="26" t="s">
        <v>61</v>
      </c>
    </row>
    <row r="5" spans="2:10" ht="12.75">
      <c r="B5" s="26" t="s">
        <v>124</v>
      </c>
      <c r="C5" s="27">
        <v>823657</v>
      </c>
      <c r="D5" s="27">
        <v>658022</v>
      </c>
      <c r="E5" s="27">
        <v>4969456</v>
      </c>
      <c r="F5" s="27">
        <v>41810</v>
      </c>
      <c r="G5" s="27">
        <v>164071</v>
      </c>
      <c r="H5" s="27">
        <v>69917</v>
      </c>
      <c r="I5" s="27">
        <v>6167</v>
      </c>
      <c r="J5" s="28">
        <v>6733100</v>
      </c>
    </row>
    <row r="6" spans="2:10" ht="12.75">
      <c r="B6" s="26" t="s">
        <v>125</v>
      </c>
      <c r="C6" s="27">
        <v>3777764</v>
      </c>
      <c r="D6" s="27">
        <v>1899768</v>
      </c>
      <c r="E6" s="27">
        <v>13298992</v>
      </c>
      <c r="F6" s="27">
        <v>127350</v>
      </c>
      <c r="G6" s="27">
        <v>689169</v>
      </c>
      <c r="H6" s="27">
        <v>347449</v>
      </c>
      <c r="I6" s="27">
        <v>117947</v>
      </c>
      <c r="J6" s="28">
        <v>20258439</v>
      </c>
    </row>
    <row r="7" spans="2:10" ht="6" customHeight="1">
      <c r="B7" s="81"/>
      <c r="C7" s="81"/>
      <c r="D7" s="81"/>
      <c r="E7" s="81"/>
      <c r="F7" s="81"/>
      <c r="G7" s="81"/>
      <c r="H7" s="81"/>
      <c r="I7" s="81"/>
      <c r="J7" s="81"/>
    </row>
    <row r="8" spans="2:10" ht="12.75">
      <c r="B8" s="78">
        <v>39814</v>
      </c>
      <c r="C8" s="79"/>
      <c r="D8" s="79"/>
      <c r="E8" s="79"/>
      <c r="F8" s="79"/>
      <c r="G8" s="79"/>
      <c r="H8" s="79"/>
      <c r="I8" s="79"/>
      <c r="J8" s="80"/>
    </row>
    <row r="9" spans="2:10" ht="12.75">
      <c r="B9" s="25"/>
      <c r="C9" s="26">
        <v>1</v>
      </c>
      <c r="D9" s="26">
        <v>2</v>
      </c>
      <c r="E9" s="26">
        <v>3</v>
      </c>
      <c r="F9" s="26">
        <v>4</v>
      </c>
      <c r="G9" s="26">
        <v>5</v>
      </c>
      <c r="H9" s="26">
        <v>6</v>
      </c>
      <c r="I9" s="26">
        <v>7</v>
      </c>
      <c r="J9" s="26" t="s">
        <v>61</v>
      </c>
    </row>
    <row r="10" spans="2:10" ht="12.75">
      <c r="B10" s="26" t="s">
        <v>124</v>
      </c>
      <c r="C10" s="27">
        <v>762260</v>
      </c>
      <c r="D10" s="27">
        <v>603823</v>
      </c>
      <c r="E10" s="27">
        <v>4749184</v>
      </c>
      <c r="F10" s="27">
        <v>41876</v>
      </c>
      <c r="G10" s="27">
        <v>165694</v>
      </c>
      <c r="H10" s="27">
        <v>67297</v>
      </c>
      <c r="I10" s="27">
        <v>5954</v>
      </c>
      <c r="J10" s="28">
        <v>6396088</v>
      </c>
    </row>
    <row r="11" spans="2:10" ht="12.75">
      <c r="B11" s="26" t="s">
        <v>125</v>
      </c>
      <c r="C11" s="27">
        <v>3481387</v>
      </c>
      <c r="D11" s="27">
        <v>1728314</v>
      </c>
      <c r="E11" s="27">
        <v>12509035</v>
      </c>
      <c r="F11" s="27">
        <v>123210</v>
      </c>
      <c r="G11" s="27">
        <v>660433</v>
      </c>
      <c r="H11" s="27">
        <v>325765</v>
      </c>
      <c r="I11" s="27">
        <v>117060</v>
      </c>
      <c r="J11" s="28">
        <v>18945204</v>
      </c>
    </row>
    <row r="12" spans="2:10" ht="6" customHeight="1">
      <c r="B12" s="81"/>
      <c r="C12" s="81"/>
      <c r="D12" s="81"/>
      <c r="E12" s="81"/>
      <c r="F12" s="81"/>
      <c r="G12" s="81"/>
      <c r="H12" s="81"/>
      <c r="I12" s="81"/>
      <c r="J12" s="81"/>
    </row>
    <row r="13" spans="2:10" ht="12.75">
      <c r="B13" s="78">
        <v>39448</v>
      </c>
      <c r="C13" s="79"/>
      <c r="D13" s="79"/>
      <c r="E13" s="79"/>
      <c r="F13" s="79"/>
      <c r="G13" s="79"/>
      <c r="H13" s="79"/>
      <c r="I13" s="79"/>
      <c r="J13" s="80"/>
    </row>
    <row r="14" spans="2:10" ht="12.75">
      <c r="B14" s="25"/>
      <c r="C14" s="29">
        <v>1</v>
      </c>
      <c r="D14" s="29">
        <v>2</v>
      </c>
      <c r="E14" s="29">
        <v>3</v>
      </c>
      <c r="F14" s="29">
        <v>4</v>
      </c>
      <c r="G14" s="29">
        <v>5</v>
      </c>
      <c r="H14" s="29">
        <v>6</v>
      </c>
      <c r="I14" s="29">
        <v>7</v>
      </c>
      <c r="J14" s="29" t="s">
        <v>61</v>
      </c>
    </row>
    <row r="15" spans="2:10" ht="12.75">
      <c r="B15" s="29" t="s">
        <v>124</v>
      </c>
      <c r="C15" s="27">
        <v>658973</v>
      </c>
      <c r="D15" s="27">
        <v>548965</v>
      </c>
      <c r="E15" s="27">
        <v>4512118</v>
      </c>
      <c r="F15" s="27">
        <v>40253</v>
      </c>
      <c r="G15" s="27">
        <v>158865</v>
      </c>
      <c r="H15" s="27">
        <v>64420</v>
      </c>
      <c r="I15" s="27">
        <v>5640</v>
      </c>
      <c r="J15" s="27">
        <v>5989234</v>
      </c>
    </row>
    <row r="16" spans="2:10" ht="12.75">
      <c r="B16" s="29" t="s">
        <v>125</v>
      </c>
      <c r="C16" s="27">
        <v>3061892</v>
      </c>
      <c r="D16" s="27">
        <v>1574530</v>
      </c>
      <c r="E16" s="27">
        <v>11785589</v>
      </c>
      <c r="F16" s="27">
        <v>116141</v>
      </c>
      <c r="G16" s="27">
        <v>626887</v>
      </c>
      <c r="H16" s="27">
        <v>302255</v>
      </c>
      <c r="I16" s="27">
        <v>116125</v>
      </c>
      <c r="J16" s="27">
        <v>17583419</v>
      </c>
    </row>
    <row r="17" spans="2:10" ht="6.75" customHeight="1">
      <c r="B17" s="81"/>
      <c r="C17" s="81"/>
      <c r="D17" s="81"/>
      <c r="E17" s="81"/>
      <c r="F17" s="81"/>
      <c r="G17" s="81"/>
      <c r="H17" s="81"/>
      <c r="I17" s="81"/>
      <c r="J17" s="81"/>
    </row>
    <row r="18" spans="2:10" ht="12.75">
      <c r="B18" s="78">
        <v>39083</v>
      </c>
      <c r="C18" s="79"/>
      <c r="D18" s="79"/>
      <c r="E18" s="79"/>
      <c r="F18" s="79"/>
      <c r="G18" s="79"/>
      <c r="H18" s="79"/>
      <c r="I18" s="79"/>
      <c r="J18" s="80"/>
    </row>
    <row r="19" spans="2:10" ht="12.75">
      <c r="B19" s="25"/>
      <c r="C19" s="29">
        <v>1</v>
      </c>
      <c r="D19" s="29">
        <v>2</v>
      </c>
      <c r="E19" s="29">
        <v>3</v>
      </c>
      <c r="F19" s="29">
        <v>4</v>
      </c>
      <c r="G19" s="29">
        <v>5</v>
      </c>
      <c r="H19" s="29">
        <v>6</v>
      </c>
      <c r="I19" s="29">
        <v>7</v>
      </c>
      <c r="J19" s="29" t="s">
        <v>61</v>
      </c>
    </row>
    <row r="20" spans="2:10" ht="12.75">
      <c r="B20" s="29" t="s">
        <v>124</v>
      </c>
      <c r="C20" s="27">
        <v>569806</v>
      </c>
      <c r="D20" s="27">
        <v>507560</v>
      </c>
      <c r="E20" s="27">
        <v>4285620</v>
      </c>
      <c r="F20" s="27">
        <v>38151</v>
      </c>
      <c r="G20" s="27">
        <v>152808</v>
      </c>
      <c r="H20" s="27">
        <v>61604</v>
      </c>
      <c r="I20" s="27">
        <v>5500</v>
      </c>
      <c r="J20" s="27">
        <v>5621049</v>
      </c>
    </row>
    <row r="21" spans="2:10" ht="12.75">
      <c r="B21" s="29" t="s">
        <v>125</v>
      </c>
      <c r="C21" s="27">
        <v>2627283</v>
      </c>
      <c r="D21" s="27">
        <v>1454238</v>
      </c>
      <c r="E21" s="27">
        <v>11094236</v>
      </c>
      <c r="F21" s="27">
        <v>109026</v>
      </c>
      <c r="G21" s="27">
        <v>597769</v>
      </c>
      <c r="H21" s="27">
        <v>281636</v>
      </c>
      <c r="I21" s="27">
        <v>115710</v>
      </c>
      <c r="J21" s="27">
        <v>16279898</v>
      </c>
    </row>
    <row r="22" spans="2:10" ht="6.75" customHeight="1">
      <c r="B22" s="81"/>
      <c r="C22" s="81"/>
      <c r="D22" s="81"/>
      <c r="E22" s="81"/>
      <c r="F22" s="81"/>
      <c r="G22" s="81"/>
      <c r="H22" s="81"/>
      <c r="I22" s="81"/>
      <c r="J22" s="81"/>
    </row>
    <row r="23" spans="2:10" ht="12.75">
      <c r="B23" s="78">
        <v>38718</v>
      </c>
      <c r="C23" s="79"/>
      <c r="D23" s="79"/>
      <c r="E23" s="79"/>
      <c r="F23" s="79"/>
      <c r="G23" s="79"/>
      <c r="H23" s="79"/>
      <c r="I23" s="79"/>
      <c r="J23" s="80"/>
    </row>
    <row r="24" spans="2:10" ht="12.75">
      <c r="B24" s="25"/>
      <c r="C24" s="29">
        <v>1</v>
      </c>
      <c r="D24" s="29">
        <v>2</v>
      </c>
      <c r="E24" s="29">
        <v>3</v>
      </c>
      <c r="F24" s="29">
        <v>4</v>
      </c>
      <c r="G24" s="29">
        <v>5</v>
      </c>
      <c r="H24" s="29">
        <v>6</v>
      </c>
      <c r="I24" s="29">
        <v>7</v>
      </c>
      <c r="J24" s="29" t="s">
        <v>61</v>
      </c>
    </row>
    <row r="25" spans="2:10" ht="12.75">
      <c r="B25" s="29" t="s">
        <v>124</v>
      </c>
      <c r="C25" s="27">
        <v>499686</v>
      </c>
      <c r="D25" s="27">
        <v>478452</v>
      </c>
      <c r="E25" s="27">
        <v>4108461</v>
      </c>
      <c r="F25" s="27">
        <v>36493</v>
      </c>
      <c r="G25" s="27">
        <v>148125</v>
      </c>
      <c r="H25" s="27">
        <v>59293</v>
      </c>
      <c r="I25" s="27">
        <v>5392</v>
      </c>
      <c r="J25" s="27">
        <v>5335902</v>
      </c>
    </row>
    <row r="26" spans="2:10" ht="12.75">
      <c r="B26" s="29" t="s">
        <v>125</v>
      </c>
      <c r="C26" s="27">
        <v>2277370</v>
      </c>
      <c r="D26" s="27">
        <v>1367943</v>
      </c>
      <c r="E26" s="27">
        <v>10553263</v>
      </c>
      <c r="F26" s="27">
        <v>103612</v>
      </c>
      <c r="G26" s="27">
        <v>575592</v>
      </c>
      <c r="H26" s="27">
        <v>264384</v>
      </c>
      <c r="I26" s="27">
        <v>115388</v>
      </c>
      <c r="J26" s="27">
        <v>15257552</v>
      </c>
    </row>
    <row r="27" spans="2:10" ht="7.5" customHeight="1">
      <c r="B27" s="81"/>
      <c r="C27" s="81"/>
      <c r="D27" s="81"/>
      <c r="E27" s="81"/>
      <c r="F27" s="81"/>
      <c r="G27" s="81"/>
      <c r="H27" s="81"/>
      <c r="I27" s="81"/>
      <c r="J27" s="81"/>
    </row>
    <row r="28" spans="2:10" ht="12.75">
      <c r="B28" s="78">
        <v>38353</v>
      </c>
      <c r="C28" s="79"/>
      <c r="D28" s="79"/>
      <c r="E28" s="79"/>
      <c r="F28" s="79"/>
      <c r="G28" s="79"/>
      <c r="H28" s="79"/>
      <c r="I28" s="79"/>
      <c r="J28" s="80"/>
    </row>
    <row r="29" spans="2:10" ht="12.75">
      <c r="B29" s="25"/>
      <c r="C29" s="29">
        <v>1</v>
      </c>
      <c r="D29" s="29">
        <v>2</v>
      </c>
      <c r="E29" s="29">
        <v>3</v>
      </c>
      <c r="F29" s="29">
        <v>4</v>
      </c>
      <c r="G29" s="29">
        <v>5</v>
      </c>
      <c r="H29" s="29">
        <v>6</v>
      </c>
      <c r="I29" s="29">
        <v>7</v>
      </c>
      <c r="J29" s="29" t="s">
        <v>61</v>
      </c>
    </row>
    <row r="30" spans="2:10" ht="12.75">
      <c r="B30" s="29" t="s">
        <v>124</v>
      </c>
      <c r="C30" s="27">
        <v>503937</v>
      </c>
      <c r="D30" s="27">
        <v>502071</v>
      </c>
      <c r="E30" s="27">
        <v>4494626</v>
      </c>
      <c r="F30" s="27">
        <v>44672</v>
      </c>
      <c r="G30" s="27">
        <v>172513</v>
      </c>
      <c r="H30" s="27">
        <v>76919</v>
      </c>
      <c r="I30" s="27">
        <v>6456</v>
      </c>
      <c r="J30" s="27">
        <v>5801194</v>
      </c>
    </row>
    <row r="31" spans="2:10" ht="12.75">
      <c r="B31" s="29" t="s">
        <v>125</v>
      </c>
      <c r="C31" s="27">
        <v>2192412</v>
      </c>
      <c r="D31" s="27">
        <v>1407463</v>
      </c>
      <c r="E31" s="27">
        <v>10964740</v>
      </c>
      <c r="F31" s="27">
        <v>116310</v>
      </c>
      <c r="G31" s="27">
        <v>630226</v>
      </c>
      <c r="H31" s="27">
        <v>288763</v>
      </c>
      <c r="I31" s="27">
        <v>120101</v>
      </c>
      <c r="J31" s="27">
        <v>15720015</v>
      </c>
    </row>
    <row r="32" spans="2:10" ht="7.5" customHeight="1">
      <c r="B32" s="81"/>
      <c r="C32" s="81"/>
      <c r="D32" s="81"/>
      <c r="E32" s="81"/>
      <c r="F32" s="81"/>
      <c r="G32" s="81"/>
      <c r="H32" s="81"/>
      <c r="I32" s="81"/>
      <c r="J32" s="81"/>
    </row>
    <row r="33" spans="2:10" ht="12.75">
      <c r="B33" s="78">
        <v>37987</v>
      </c>
      <c r="C33" s="79"/>
      <c r="D33" s="79"/>
      <c r="E33" s="79"/>
      <c r="F33" s="79"/>
      <c r="G33" s="79"/>
      <c r="H33" s="79"/>
      <c r="I33" s="79"/>
      <c r="J33" s="80"/>
    </row>
    <row r="34" spans="2:10" ht="12.75">
      <c r="B34" s="25"/>
      <c r="C34" s="29">
        <v>1</v>
      </c>
      <c r="D34" s="29">
        <v>2</v>
      </c>
      <c r="E34" s="29">
        <v>3</v>
      </c>
      <c r="F34" s="29">
        <v>4</v>
      </c>
      <c r="G34" s="29">
        <v>5</v>
      </c>
      <c r="H34" s="29">
        <v>6</v>
      </c>
      <c r="I34" s="29">
        <v>7</v>
      </c>
      <c r="J34" s="29" t="s">
        <v>61</v>
      </c>
    </row>
    <row r="35" spans="2:10" ht="12.75">
      <c r="B35" s="29" t="s">
        <v>124</v>
      </c>
      <c r="C35" s="27">
        <v>470195</v>
      </c>
      <c r="D35" s="27">
        <v>486934</v>
      </c>
      <c r="E35" s="27">
        <v>4392056</v>
      </c>
      <c r="F35" s="27">
        <v>41984</v>
      </c>
      <c r="G35" s="27">
        <v>169453</v>
      </c>
      <c r="H35" s="27">
        <v>75016</v>
      </c>
      <c r="I35" s="27">
        <v>6433</v>
      </c>
      <c r="J35" s="27">
        <v>5642071</v>
      </c>
    </row>
    <row r="36" spans="2:10" ht="12.75">
      <c r="B36" s="29" t="s">
        <v>125</v>
      </c>
      <c r="C36" s="27">
        <v>1993572</v>
      </c>
      <c r="D36" s="27">
        <v>1352595</v>
      </c>
      <c r="E36" s="27">
        <v>10563878</v>
      </c>
      <c r="F36" s="27">
        <v>111481</v>
      </c>
      <c r="G36" s="27">
        <v>612997</v>
      </c>
      <c r="H36" s="27">
        <v>274274</v>
      </c>
      <c r="I36" s="27">
        <v>120027</v>
      </c>
      <c r="J36" s="27">
        <v>15028824</v>
      </c>
    </row>
    <row r="37" spans="2:10" ht="8.25" customHeight="1">
      <c r="B37" s="81"/>
      <c r="C37" s="81"/>
      <c r="D37" s="81"/>
      <c r="E37" s="81"/>
      <c r="F37" s="81"/>
      <c r="G37" s="81"/>
      <c r="H37" s="81"/>
      <c r="I37" s="81"/>
      <c r="J37" s="81"/>
    </row>
    <row r="38" spans="2:10" ht="12.75">
      <c r="B38" s="78">
        <v>37622</v>
      </c>
      <c r="C38" s="79"/>
      <c r="D38" s="79"/>
      <c r="E38" s="79"/>
      <c r="F38" s="79"/>
      <c r="G38" s="79"/>
      <c r="H38" s="79"/>
      <c r="I38" s="79"/>
      <c r="J38" s="80"/>
    </row>
    <row r="39" spans="2:10" ht="12.75">
      <c r="B39" s="25"/>
      <c r="C39" s="29">
        <v>1</v>
      </c>
      <c r="D39" s="29">
        <v>2</v>
      </c>
      <c r="E39" s="29">
        <v>3</v>
      </c>
      <c r="F39" s="29">
        <v>4</v>
      </c>
      <c r="G39" s="29">
        <v>5</v>
      </c>
      <c r="H39" s="29">
        <v>6</v>
      </c>
      <c r="I39" s="29">
        <v>7</v>
      </c>
      <c r="J39" s="29" t="s">
        <v>61</v>
      </c>
    </row>
    <row r="40" spans="2:10" ht="12.75">
      <c r="B40" s="29" t="s">
        <v>124</v>
      </c>
      <c r="C40" s="27">
        <v>437515</v>
      </c>
      <c r="D40" s="27">
        <v>475811</v>
      </c>
      <c r="E40" s="27">
        <v>4285355</v>
      </c>
      <c r="F40" s="27">
        <v>37762</v>
      </c>
      <c r="G40" s="27">
        <v>168695</v>
      </c>
      <c r="H40" s="27">
        <v>73910</v>
      </c>
      <c r="I40" s="27">
        <v>6420</v>
      </c>
      <c r="J40" s="27">
        <v>5485468</v>
      </c>
    </row>
    <row r="41" spans="2:10" ht="12.75">
      <c r="B41" s="29" t="s">
        <v>125</v>
      </c>
      <c r="C41" s="27">
        <v>1813929</v>
      </c>
      <c r="D41" s="27">
        <v>1310200</v>
      </c>
      <c r="E41" s="27">
        <v>10196189</v>
      </c>
      <c r="F41" s="27">
        <v>105588</v>
      </c>
      <c r="G41" s="27">
        <v>601548</v>
      </c>
      <c r="H41" s="27">
        <v>262054</v>
      </c>
      <c r="I41" s="27">
        <v>119963</v>
      </c>
      <c r="J41" s="27">
        <v>14409471</v>
      </c>
    </row>
    <row r="42" spans="2:10" ht="8.25" customHeight="1">
      <c r="B42" s="81"/>
      <c r="C42" s="81"/>
      <c r="D42" s="81"/>
      <c r="E42" s="81"/>
      <c r="F42" s="81"/>
      <c r="G42" s="81"/>
      <c r="H42" s="81"/>
      <c r="I42" s="81"/>
      <c r="J42" s="81"/>
    </row>
    <row r="43" spans="2:10" ht="12.75">
      <c r="B43" s="78">
        <v>37257</v>
      </c>
      <c r="C43" s="79"/>
      <c r="D43" s="79"/>
      <c r="E43" s="79"/>
      <c r="F43" s="79"/>
      <c r="G43" s="79"/>
      <c r="H43" s="79"/>
      <c r="I43" s="79"/>
      <c r="J43" s="80"/>
    </row>
    <row r="44" spans="2:10" ht="12.75">
      <c r="B44" s="25"/>
      <c r="C44" s="29">
        <v>1</v>
      </c>
      <c r="D44" s="29">
        <v>2</v>
      </c>
      <c r="E44" s="29">
        <v>3</v>
      </c>
      <c r="F44" s="29">
        <v>4</v>
      </c>
      <c r="G44" s="29">
        <v>5</v>
      </c>
      <c r="H44" s="29">
        <v>6</v>
      </c>
      <c r="I44" s="29">
        <v>7</v>
      </c>
      <c r="J44" s="29" t="s">
        <v>61</v>
      </c>
    </row>
    <row r="45" spans="2:10" ht="12.75">
      <c r="B45" s="29" t="s">
        <v>124</v>
      </c>
      <c r="C45" s="27">
        <v>405969</v>
      </c>
      <c r="D45" s="27">
        <v>463466</v>
      </c>
      <c r="E45" s="27">
        <v>4158831</v>
      </c>
      <c r="F45" s="27">
        <v>36577</v>
      </c>
      <c r="G45" s="27">
        <v>167464</v>
      </c>
      <c r="H45" s="27">
        <v>71893</v>
      </c>
      <c r="I45" s="27">
        <v>6407</v>
      </c>
      <c r="J45" s="27">
        <v>5310607</v>
      </c>
    </row>
    <row r="46" spans="2:10" ht="12.75">
      <c r="B46" s="29" t="s">
        <v>125</v>
      </c>
      <c r="C46" s="27">
        <v>1648536</v>
      </c>
      <c r="D46" s="27">
        <v>1266392</v>
      </c>
      <c r="E46" s="27">
        <v>9782037</v>
      </c>
      <c r="F46" s="27">
        <v>101612</v>
      </c>
      <c r="G46" s="27">
        <v>589108</v>
      </c>
      <c r="H46" s="27">
        <v>248854</v>
      </c>
      <c r="I46" s="27">
        <v>119838</v>
      </c>
      <c r="J46" s="27">
        <v>13756377</v>
      </c>
    </row>
    <row r="47" spans="2:10" ht="6.75" customHeight="1">
      <c r="B47" s="81"/>
      <c r="C47" s="81"/>
      <c r="D47" s="81"/>
      <c r="E47" s="81"/>
      <c r="F47" s="81"/>
      <c r="G47" s="81"/>
      <c r="H47" s="81"/>
      <c r="I47" s="81"/>
      <c r="J47" s="81"/>
    </row>
    <row r="48" spans="2:10" ht="12.75">
      <c r="B48" s="78">
        <v>36892</v>
      </c>
      <c r="C48" s="79"/>
      <c r="D48" s="79"/>
      <c r="E48" s="79"/>
      <c r="F48" s="79"/>
      <c r="G48" s="79"/>
      <c r="H48" s="79"/>
      <c r="I48" s="79"/>
      <c r="J48" s="80"/>
    </row>
    <row r="49" spans="2:10" ht="12.75">
      <c r="B49" s="25"/>
      <c r="C49" s="29">
        <v>1</v>
      </c>
      <c r="D49" s="29">
        <v>2</v>
      </c>
      <c r="E49" s="29">
        <v>3</v>
      </c>
      <c r="F49" s="29">
        <v>4</v>
      </c>
      <c r="G49" s="29">
        <v>5</v>
      </c>
      <c r="H49" s="29">
        <v>6</v>
      </c>
      <c r="I49" s="29">
        <v>7</v>
      </c>
      <c r="J49" s="29" t="s">
        <v>61</v>
      </c>
    </row>
    <row r="50" spans="2:10" ht="12.75">
      <c r="B50" s="29" t="s">
        <v>124</v>
      </c>
      <c r="C50" s="27">
        <v>376805</v>
      </c>
      <c r="D50" s="27">
        <v>445284</v>
      </c>
      <c r="E50" s="27">
        <v>4021586</v>
      </c>
      <c r="F50" s="27">
        <v>36030</v>
      </c>
      <c r="G50" s="27">
        <v>165383</v>
      </c>
      <c r="H50" s="27">
        <v>69336</v>
      </c>
      <c r="I50" s="27">
        <v>6374</v>
      </c>
      <c r="J50" s="27">
        <v>5120700</v>
      </c>
    </row>
    <row r="51" spans="2:10" ht="12.75">
      <c r="B51" s="29" t="s">
        <v>125</v>
      </c>
      <c r="C51" s="27">
        <v>1500503</v>
      </c>
      <c r="D51" s="27">
        <v>1207934</v>
      </c>
      <c r="E51" s="27">
        <v>9326662</v>
      </c>
      <c r="F51" s="27">
        <v>98606</v>
      </c>
      <c r="G51" s="27">
        <v>573928</v>
      </c>
      <c r="H51" s="27">
        <v>236346</v>
      </c>
      <c r="I51" s="27">
        <v>119843</v>
      </c>
      <c r="J51" s="27">
        <v>13063822</v>
      </c>
    </row>
    <row r="52" spans="2:10" ht="6.75" customHeight="1">
      <c r="B52" s="83"/>
      <c r="C52" s="83"/>
      <c r="D52" s="83"/>
      <c r="E52" s="83"/>
      <c r="F52" s="83"/>
      <c r="G52" s="83"/>
      <c r="H52" s="83"/>
      <c r="I52" s="83"/>
      <c r="J52" s="83"/>
    </row>
    <row r="53" spans="2:10" ht="12.75">
      <c r="B53" s="84">
        <v>36526</v>
      </c>
      <c r="C53" s="85"/>
      <c r="D53" s="85"/>
      <c r="E53" s="85"/>
      <c r="F53" s="85"/>
      <c r="G53" s="85"/>
      <c r="H53" s="85"/>
      <c r="I53" s="85"/>
      <c r="J53" s="86"/>
    </row>
    <row r="54" spans="2:10" ht="12.75">
      <c r="B54" s="30"/>
      <c r="C54" s="31">
        <v>1</v>
      </c>
      <c r="D54" s="31">
        <v>2</v>
      </c>
      <c r="E54" s="31">
        <v>3</v>
      </c>
      <c r="F54" s="31">
        <v>4</v>
      </c>
      <c r="G54" s="31">
        <v>5</v>
      </c>
      <c r="H54" s="31">
        <v>6</v>
      </c>
      <c r="I54" s="31">
        <v>7</v>
      </c>
      <c r="J54" s="31" t="s">
        <v>61</v>
      </c>
    </row>
    <row r="55" spans="2:10" ht="12.75">
      <c r="B55" s="31" t="s">
        <v>124</v>
      </c>
      <c r="C55" s="32">
        <v>348098</v>
      </c>
      <c r="D55" s="32">
        <v>411457</v>
      </c>
      <c r="E55" s="32">
        <v>3908816</v>
      </c>
      <c r="F55" s="32">
        <v>36241</v>
      </c>
      <c r="G55" s="32">
        <v>163421</v>
      </c>
      <c r="H55" s="32">
        <v>67468</v>
      </c>
      <c r="I55" s="32">
        <v>12638</v>
      </c>
      <c r="J55" s="32">
        <v>4948139</v>
      </c>
    </row>
    <row r="56" spans="2:10" ht="12.75">
      <c r="B56" s="31" t="s">
        <v>125</v>
      </c>
      <c r="C56" s="32">
        <v>1383499</v>
      </c>
      <c r="D56" s="32">
        <v>1119380</v>
      </c>
      <c r="E56" s="32">
        <v>8907260</v>
      </c>
      <c r="F56" s="32">
        <v>96828</v>
      </c>
      <c r="G56" s="32">
        <v>558848</v>
      </c>
      <c r="H56" s="32">
        <v>224920</v>
      </c>
      <c r="I56" s="32">
        <v>135046</v>
      </c>
      <c r="J56" s="32">
        <v>12425781</v>
      </c>
    </row>
    <row r="57" spans="2:10" ht="9" customHeight="1">
      <c r="B57" s="87"/>
      <c r="C57" s="87"/>
      <c r="D57" s="87"/>
      <c r="E57" s="87"/>
      <c r="F57" s="87"/>
      <c r="G57" s="87"/>
      <c r="H57" s="87"/>
      <c r="I57" s="87"/>
      <c r="J57" s="87"/>
    </row>
    <row r="58" spans="2:10" ht="12.75">
      <c r="B58" s="78">
        <v>36161</v>
      </c>
      <c r="C58" s="79"/>
      <c r="D58" s="79"/>
      <c r="E58" s="79"/>
      <c r="F58" s="79"/>
      <c r="G58" s="79"/>
      <c r="H58" s="79"/>
      <c r="I58" s="79"/>
      <c r="J58" s="80"/>
    </row>
    <row r="59" spans="2:10" ht="12.75">
      <c r="B59" s="25"/>
      <c r="C59" s="29">
        <v>1</v>
      </c>
      <c r="D59" s="29">
        <v>2</v>
      </c>
      <c r="E59" s="29">
        <v>3</v>
      </c>
      <c r="F59" s="29">
        <v>4</v>
      </c>
      <c r="G59" s="29">
        <v>5</v>
      </c>
      <c r="H59" s="29">
        <v>6</v>
      </c>
      <c r="I59" s="29">
        <v>7</v>
      </c>
      <c r="J59" s="29" t="s">
        <v>61</v>
      </c>
    </row>
    <row r="60" spans="2:10" ht="12.75">
      <c r="B60" s="29" t="s">
        <v>124</v>
      </c>
      <c r="C60" s="27">
        <v>323208</v>
      </c>
      <c r="D60" s="27">
        <v>399660</v>
      </c>
      <c r="E60" s="27">
        <v>3855663</v>
      </c>
      <c r="F60" s="27">
        <v>37198</v>
      </c>
      <c r="G60" s="27">
        <v>162442</v>
      </c>
      <c r="H60" s="27">
        <v>66356</v>
      </c>
      <c r="I60" s="27">
        <v>7387</v>
      </c>
      <c r="J60" s="27">
        <v>4851914</v>
      </c>
    </row>
    <row r="61" spans="2:10" ht="12.75">
      <c r="B61" s="29" t="s">
        <v>125</v>
      </c>
      <c r="C61" s="27">
        <v>1297291</v>
      </c>
      <c r="D61" s="27">
        <v>1085737</v>
      </c>
      <c r="E61" s="27">
        <v>8572210</v>
      </c>
      <c r="F61" s="27">
        <v>96425</v>
      </c>
      <c r="G61" s="27">
        <v>547258</v>
      </c>
      <c r="H61" s="27">
        <v>214692</v>
      </c>
      <c r="I61" s="27">
        <v>122632</v>
      </c>
      <c r="J61" s="27">
        <v>11936245</v>
      </c>
    </row>
    <row r="62" spans="2:10" ht="8.25" customHeight="1">
      <c r="B62" s="81"/>
      <c r="C62" s="81"/>
      <c r="D62" s="81"/>
      <c r="E62" s="81"/>
      <c r="F62" s="81"/>
      <c r="G62" s="81"/>
      <c r="H62" s="81"/>
      <c r="I62" s="81"/>
      <c r="J62" s="81"/>
    </row>
    <row r="63" spans="2:10" ht="12.75">
      <c r="B63" s="78">
        <v>35796</v>
      </c>
      <c r="C63" s="79"/>
      <c r="D63" s="79"/>
      <c r="E63" s="79"/>
      <c r="F63" s="79"/>
      <c r="G63" s="79"/>
      <c r="H63" s="79"/>
      <c r="I63" s="79"/>
      <c r="J63" s="80"/>
    </row>
    <row r="64" spans="2:10" ht="12.75">
      <c r="B64" s="25"/>
      <c r="C64" s="29">
        <v>1</v>
      </c>
      <c r="D64" s="29">
        <v>2</v>
      </c>
      <c r="E64" s="29">
        <v>3</v>
      </c>
      <c r="F64" s="29">
        <v>4</v>
      </c>
      <c r="G64" s="29">
        <v>5</v>
      </c>
      <c r="H64" s="29">
        <v>6</v>
      </c>
      <c r="I64" s="29">
        <v>7</v>
      </c>
      <c r="J64" s="29" t="s">
        <v>61</v>
      </c>
    </row>
    <row r="65" spans="2:10" ht="12.75">
      <c r="B65" s="29" t="s">
        <v>124</v>
      </c>
      <c r="C65" s="27">
        <v>299755</v>
      </c>
      <c r="D65" s="27">
        <v>382546</v>
      </c>
      <c r="E65" s="27">
        <v>3795534</v>
      </c>
      <c r="F65" s="27">
        <v>37836</v>
      </c>
      <c r="G65" s="27">
        <v>162218</v>
      </c>
      <c r="H65" s="27">
        <v>64604</v>
      </c>
      <c r="I65" s="27">
        <v>7352</v>
      </c>
      <c r="J65" s="27">
        <v>4749845</v>
      </c>
    </row>
    <row r="66" spans="2:10" ht="12.75">
      <c r="B66" s="29" t="s">
        <v>125</v>
      </c>
      <c r="C66" s="27">
        <v>1185111</v>
      </c>
      <c r="D66" s="27">
        <v>1018270</v>
      </c>
      <c r="E66" s="27">
        <v>8109924</v>
      </c>
      <c r="F66" s="27">
        <v>93242</v>
      </c>
      <c r="G66" s="27">
        <v>528131</v>
      </c>
      <c r="H66" s="27">
        <v>200116</v>
      </c>
      <c r="I66" s="27">
        <v>123560</v>
      </c>
      <c r="J66" s="27">
        <v>11258354</v>
      </c>
    </row>
    <row r="69" spans="2:10" ht="12.75">
      <c r="B69" s="75" t="s">
        <v>116</v>
      </c>
      <c r="C69" s="75"/>
      <c r="D69" s="75"/>
      <c r="E69" s="75"/>
      <c r="F69" s="75"/>
      <c r="G69" s="75"/>
      <c r="H69" s="75"/>
      <c r="I69" s="75"/>
      <c r="J69" s="75"/>
    </row>
    <row r="70" spans="2:10" ht="12.75">
      <c r="B70" s="76" t="s">
        <v>117</v>
      </c>
      <c r="C70" s="76"/>
      <c r="D70" s="76"/>
      <c r="E70" s="76"/>
      <c r="F70" s="76"/>
      <c r="G70" s="76"/>
      <c r="H70" s="76"/>
      <c r="I70" s="76"/>
      <c r="J70" s="76"/>
    </row>
    <row r="71" spans="2:10" ht="12.75">
      <c r="B71" s="76" t="s">
        <v>118</v>
      </c>
      <c r="C71" s="76"/>
      <c r="D71" s="76"/>
      <c r="E71" s="76"/>
      <c r="F71" s="76"/>
      <c r="G71" s="76"/>
      <c r="H71" s="76"/>
      <c r="I71" s="76"/>
      <c r="J71" s="76"/>
    </row>
    <row r="72" spans="2:10" ht="12.75">
      <c r="B72" s="76" t="s">
        <v>119</v>
      </c>
      <c r="C72" s="76"/>
      <c r="D72" s="76"/>
      <c r="E72" s="76"/>
      <c r="F72" s="76"/>
      <c r="G72" s="76"/>
      <c r="H72" s="76"/>
      <c r="I72" s="76"/>
      <c r="J72" s="76"/>
    </row>
    <row r="73" spans="2:10" ht="12.75">
      <c r="B73" s="76" t="s">
        <v>120</v>
      </c>
      <c r="C73" s="76"/>
      <c r="D73" s="76"/>
      <c r="E73" s="76"/>
      <c r="F73" s="76"/>
      <c r="G73" s="76"/>
      <c r="H73" s="76"/>
      <c r="I73" s="76"/>
      <c r="J73" s="76"/>
    </row>
    <row r="74" spans="2:10" ht="12.75">
      <c r="B74" s="76" t="s">
        <v>121</v>
      </c>
      <c r="C74" s="76"/>
      <c r="D74" s="76"/>
      <c r="E74" s="76"/>
      <c r="F74" s="76"/>
      <c r="G74" s="76"/>
      <c r="H74" s="76"/>
      <c r="I74" s="76"/>
      <c r="J74" s="76"/>
    </row>
    <row r="75" spans="2:10" ht="12.75">
      <c r="B75" s="76" t="s">
        <v>122</v>
      </c>
      <c r="C75" s="76"/>
      <c r="D75" s="76"/>
      <c r="E75" s="76"/>
      <c r="F75" s="76"/>
      <c r="G75" s="76"/>
      <c r="H75" s="76"/>
      <c r="I75" s="76"/>
      <c r="J75" s="76"/>
    </row>
    <row r="76" spans="2:10" ht="12.75">
      <c r="B76" s="76" t="s">
        <v>123</v>
      </c>
      <c r="C76" s="76"/>
      <c r="D76" s="76"/>
      <c r="E76" s="76"/>
      <c r="F76" s="76"/>
      <c r="G76" s="76"/>
      <c r="H76" s="76"/>
      <c r="I76" s="76"/>
      <c r="J76" s="76"/>
    </row>
  </sheetData>
  <sheetProtection/>
  <mergeCells count="35">
    <mergeCell ref="B74:J74"/>
    <mergeCell ref="B75:J75"/>
    <mergeCell ref="B76:J76"/>
    <mergeCell ref="B70:J70"/>
    <mergeCell ref="B71:J71"/>
    <mergeCell ref="B72:J72"/>
    <mergeCell ref="B73:J73"/>
    <mergeCell ref="B58:J58"/>
    <mergeCell ref="B62:J62"/>
    <mergeCell ref="B63:J63"/>
    <mergeCell ref="B69:J69"/>
    <mergeCell ref="B48:J48"/>
    <mergeCell ref="B52:J52"/>
    <mergeCell ref="B53:J53"/>
    <mergeCell ref="B57:J57"/>
    <mergeCell ref="B38:J38"/>
    <mergeCell ref="B42:J42"/>
    <mergeCell ref="B43:J43"/>
    <mergeCell ref="B47:J47"/>
    <mergeCell ref="B28:J28"/>
    <mergeCell ref="B32:J32"/>
    <mergeCell ref="B33:J33"/>
    <mergeCell ref="B37:J37"/>
    <mergeCell ref="B23:J23"/>
    <mergeCell ref="B27:J27"/>
    <mergeCell ref="B8:J8"/>
    <mergeCell ref="B12:J12"/>
    <mergeCell ref="B13:J13"/>
    <mergeCell ref="B17:J17"/>
    <mergeCell ref="B1:J1"/>
    <mergeCell ref="B2:J2"/>
    <mergeCell ref="B3:J3"/>
    <mergeCell ref="B7:J7"/>
    <mergeCell ref="B18:J18"/>
    <mergeCell ref="B22:J22"/>
  </mergeCells>
  <printOptions/>
  <pageMargins left="0.787401575" right="0.787401575" top="0.984251969" bottom="0.984251969" header="0.492125985" footer="0.49212598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K72"/>
  <sheetViews>
    <sheetView zoomScalePageLayoutView="0" workbookViewId="0" topLeftCell="A1">
      <selection activeCell="B10" sqref="B10:J10"/>
    </sheetView>
  </sheetViews>
  <sheetFormatPr defaultColWidth="9.140625" defaultRowHeight="12.75"/>
  <cols>
    <col min="5" max="5" width="11.421875" style="0" customWidth="1"/>
    <col min="10" max="10" width="12.28125" style="0" customWidth="1"/>
  </cols>
  <sheetData>
    <row r="2" spans="2:11" ht="12.75">
      <c r="B2" s="95" t="s">
        <v>115</v>
      </c>
      <c r="C2" s="95"/>
      <c r="D2" s="95"/>
      <c r="E2" s="95"/>
      <c r="F2" s="95"/>
      <c r="G2" s="95"/>
      <c r="H2" s="95"/>
      <c r="I2" s="95"/>
      <c r="J2" s="95"/>
      <c r="K2" s="96"/>
    </row>
    <row r="3" spans="2:11" ht="12.75">
      <c r="B3" s="95"/>
      <c r="C3" s="95"/>
      <c r="D3" s="95"/>
      <c r="E3" s="95"/>
      <c r="F3" s="95"/>
      <c r="G3" s="95"/>
      <c r="H3" s="95"/>
      <c r="I3" s="95"/>
      <c r="J3" s="95"/>
      <c r="K3" s="96"/>
    </row>
    <row r="4" spans="2:11" ht="12.75">
      <c r="B4" s="93" t="s">
        <v>116</v>
      </c>
      <c r="C4" s="93"/>
      <c r="D4" s="93"/>
      <c r="E4" s="93"/>
      <c r="F4" s="93"/>
      <c r="G4" s="93"/>
      <c r="H4" s="93"/>
      <c r="I4" s="93"/>
      <c r="J4" s="93"/>
      <c r="K4" s="55"/>
    </row>
    <row r="5" spans="2:11" ht="12.75">
      <c r="B5" s="94" t="s">
        <v>117</v>
      </c>
      <c r="C5" s="94"/>
      <c r="D5" s="94"/>
      <c r="E5" s="94"/>
      <c r="F5" s="94"/>
      <c r="G5" s="94"/>
      <c r="H5" s="94"/>
      <c r="I5" s="94"/>
      <c r="J5" s="94"/>
      <c r="K5" s="55"/>
    </row>
    <row r="6" spans="2:11" ht="12.75">
      <c r="B6" s="94" t="s">
        <v>118</v>
      </c>
      <c r="C6" s="94"/>
      <c r="D6" s="94"/>
      <c r="E6" s="94"/>
      <c r="F6" s="94"/>
      <c r="G6" s="94"/>
      <c r="H6" s="94"/>
      <c r="I6" s="94"/>
      <c r="J6" s="94"/>
      <c r="K6" s="55"/>
    </row>
    <row r="7" spans="2:11" ht="12.75">
      <c r="B7" s="94" t="s">
        <v>119</v>
      </c>
      <c r="C7" s="94"/>
      <c r="D7" s="94"/>
      <c r="E7" s="94"/>
      <c r="F7" s="94"/>
      <c r="G7" s="94"/>
      <c r="H7" s="94"/>
      <c r="I7" s="94"/>
      <c r="J7" s="94"/>
      <c r="K7" s="55"/>
    </row>
    <row r="8" spans="2:11" ht="12.75">
      <c r="B8" s="94" t="s">
        <v>120</v>
      </c>
      <c r="C8" s="94"/>
      <c r="D8" s="94"/>
      <c r="E8" s="94"/>
      <c r="F8" s="94"/>
      <c r="G8" s="94"/>
      <c r="H8" s="94"/>
      <c r="I8" s="94"/>
      <c r="J8" s="94"/>
      <c r="K8" s="55"/>
    </row>
    <row r="9" spans="2:11" ht="12.75">
      <c r="B9" s="94" t="s">
        <v>121</v>
      </c>
      <c r="C9" s="94"/>
      <c r="D9" s="94"/>
      <c r="E9" s="94"/>
      <c r="F9" s="94"/>
      <c r="G9" s="94"/>
      <c r="H9" s="94"/>
      <c r="I9" s="94"/>
      <c r="J9" s="94"/>
      <c r="K9" s="55"/>
    </row>
    <row r="10" spans="2:11" ht="12.75">
      <c r="B10" s="94" t="s">
        <v>122</v>
      </c>
      <c r="C10" s="94"/>
      <c r="D10" s="94"/>
      <c r="E10" s="94"/>
      <c r="F10" s="94"/>
      <c r="G10" s="94"/>
      <c r="H10" s="94"/>
      <c r="I10" s="94"/>
      <c r="J10" s="94"/>
      <c r="K10" s="55"/>
    </row>
    <row r="11" spans="2:11" ht="12.75">
      <c r="B11" s="94" t="s">
        <v>123</v>
      </c>
      <c r="C11" s="94"/>
      <c r="D11" s="94"/>
      <c r="E11" s="94"/>
      <c r="F11" s="94"/>
      <c r="G11" s="94"/>
      <c r="H11" s="94"/>
      <c r="I11" s="94"/>
      <c r="J11" s="94"/>
      <c r="K11" s="55"/>
    </row>
    <row r="12" spans="2:11" ht="12.75">
      <c r="B12" s="97"/>
      <c r="C12" s="97"/>
      <c r="D12" s="97"/>
      <c r="E12" s="97"/>
      <c r="F12" s="97"/>
      <c r="G12" s="97"/>
      <c r="H12" s="97"/>
      <c r="I12" s="97"/>
      <c r="J12" s="97"/>
      <c r="K12" s="55"/>
    </row>
    <row r="13" spans="2:11" ht="12.75">
      <c r="B13" s="90">
        <v>40148</v>
      </c>
      <c r="C13" s="91"/>
      <c r="D13" s="91"/>
      <c r="E13" s="91"/>
      <c r="F13" s="91"/>
      <c r="G13" s="91"/>
      <c r="H13" s="91"/>
      <c r="I13" s="91"/>
      <c r="J13" s="92"/>
      <c r="K13" s="55"/>
    </row>
    <row r="14" spans="2:11" ht="12.75">
      <c r="B14" s="56"/>
      <c r="C14" s="57">
        <v>1</v>
      </c>
      <c r="D14" s="57">
        <v>2</v>
      </c>
      <c r="E14" s="57">
        <v>3</v>
      </c>
      <c r="F14" s="57">
        <v>4</v>
      </c>
      <c r="G14" s="57">
        <v>5</v>
      </c>
      <c r="H14" s="57">
        <v>6</v>
      </c>
      <c r="I14" s="57">
        <v>7</v>
      </c>
      <c r="J14" s="57" t="s">
        <v>61</v>
      </c>
      <c r="K14" s="55"/>
    </row>
    <row r="15" spans="2:11" ht="12.75">
      <c r="B15" s="57" t="s">
        <v>124</v>
      </c>
      <c r="C15" s="58">
        <v>816649</v>
      </c>
      <c r="D15" s="58">
        <v>653534</v>
      </c>
      <c r="E15" s="58">
        <v>4952697</v>
      </c>
      <c r="F15" s="58">
        <v>41542</v>
      </c>
      <c r="G15" s="58">
        <v>164686</v>
      </c>
      <c r="H15" s="58">
        <v>69769</v>
      </c>
      <c r="I15" s="58">
        <v>6147</v>
      </c>
      <c r="J15" s="59">
        <v>6705024</v>
      </c>
      <c r="K15" s="55"/>
    </row>
    <row r="16" spans="2:11" ht="12.75">
      <c r="B16" s="57" t="s">
        <v>125</v>
      </c>
      <c r="C16" s="58">
        <v>3750501</v>
      </c>
      <c r="D16" s="58">
        <v>1883690</v>
      </c>
      <c r="E16" s="58">
        <v>13233523</v>
      </c>
      <c r="F16" s="58">
        <v>126745</v>
      </c>
      <c r="G16" s="58">
        <v>685981</v>
      </c>
      <c r="H16" s="58">
        <v>345280</v>
      </c>
      <c r="I16" s="58">
        <v>117856</v>
      </c>
      <c r="J16" s="59">
        <v>20143576</v>
      </c>
      <c r="K16" s="55"/>
    </row>
    <row r="17" spans="2:11" ht="12.75">
      <c r="B17" s="88"/>
      <c r="C17" s="88"/>
      <c r="D17" s="88"/>
      <c r="E17" s="88"/>
      <c r="F17" s="88"/>
      <c r="G17" s="88"/>
      <c r="H17" s="88"/>
      <c r="I17" s="88"/>
      <c r="J17" s="88"/>
      <c r="K17" s="55"/>
    </row>
    <row r="18" spans="2:11" ht="12.75">
      <c r="B18" s="90">
        <v>40118</v>
      </c>
      <c r="C18" s="91"/>
      <c r="D18" s="91"/>
      <c r="E18" s="91"/>
      <c r="F18" s="91"/>
      <c r="G18" s="91"/>
      <c r="H18" s="91"/>
      <c r="I18" s="91"/>
      <c r="J18" s="92"/>
      <c r="K18" s="55"/>
    </row>
    <row r="19" spans="2:11" ht="12.75">
      <c r="B19" s="56"/>
      <c r="C19" s="57">
        <v>1</v>
      </c>
      <c r="D19" s="57">
        <v>2</v>
      </c>
      <c r="E19" s="57">
        <v>3</v>
      </c>
      <c r="F19" s="57">
        <v>4</v>
      </c>
      <c r="G19" s="57">
        <v>5</v>
      </c>
      <c r="H19" s="57">
        <v>6</v>
      </c>
      <c r="I19" s="57">
        <v>7</v>
      </c>
      <c r="J19" s="57" t="s">
        <v>61</v>
      </c>
      <c r="K19" s="55"/>
    </row>
    <row r="20" spans="2:11" ht="12.75">
      <c r="B20" s="57" t="s">
        <v>124</v>
      </c>
      <c r="C20" s="58">
        <v>814195</v>
      </c>
      <c r="D20" s="58">
        <v>650950</v>
      </c>
      <c r="E20" s="58">
        <v>4950078</v>
      </c>
      <c r="F20" s="58">
        <v>41523</v>
      </c>
      <c r="G20" s="58">
        <v>165698</v>
      </c>
      <c r="H20" s="58">
        <v>69422</v>
      </c>
      <c r="I20" s="58">
        <v>6138</v>
      </c>
      <c r="J20" s="59">
        <v>6698004</v>
      </c>
      <c r="K20" s="55"/>
    </row>
    <row r="21" spans="2:11" ht="12.75">
      <c r="B21" s="57" t="s">
        <v>125</v>
      </c>
      <c r="C21" s="58">
        <v>3729923</v>
      </c>
      <c r="D21" s="58">
        <v>1871703</v>
      </c>
      <c r="E21" s="58">
        <v>13189164</v>
      </c>
      <c r="F21" s="58">
        <v>126494</v>
      </c>
      <c r="G21" s="58">
        <v>684124</v>
      </c>
      <c r="H21" s="58">
        <v>343330</v>
      </c>
      <c r="I21" s="58">
        <v>117793</v>
      </c>
      <c r="J21" s="59">
        <v>20062531</v>
      </c>
      <c r="K21" s="55"/>
    </row>
    <row r="22" spans="2:11" ht="12.75">
      <c r="B22" s="88"/>
      <c r="C22" s="88"/>
      <c r="D22" s="88"/>
      <c r="E22" s="88"/>
      <c r="F22" s="88"/>
      <c r="G22" s="88"/>
      <c r="H22" s="88"/>
      <c r="I22" s="88"/>
      <c r="J22" s="88"/>
      <c r="K22" s="55"/>
    </row>
    <row r="23" spans="2:11" ht="12.75">
      <c r="B23" s="90">
        <v>40087</v>
      </c>
      <c r="C23" s="91"/>
      <c r="D23" s="91"/>
      <c r="E23" s="91"/>
      <c r="F23" s="91"/>
      <c r="G23" s="91"/>
      <c r="H23" s="91"/>
      <c r="I23" s="91"/>
      <c r="J23" s="92"/>
      <c r="K23" s="55"/>
    </row>
    <row r="24" spans="2:11" ht="12.75">
      <c r="B24" s="56"/>
      <c r="C24" s="57">
        <v>1</v>
      </c>
      <c r="D24" s="57">
        <v>2</v>
      </c>
      <c r="E24" s="57">
        <v>3</v>
      </c>
      <c r="F24" s="57">
        <v>4</v>
      </c>
      <c r="G24" s="57">
        <v>5</v>
      </c>
      <c r="H24" s="57">
        <v>6</v>
      </c>
      <c r="I24" s="57">
        <v>7</v>
      </c>
      <c r="J24" s="57" t="s">
        <v>61</v>
      </c>
      <c r="K24" s="55"/>
    </row>
    <row r="25" spans="2:11" ht="12.75">
      <c r="B25" s="57" t="s">
        <v>124</v>
      </c>
      <c r="C25" s="58">
        <v>808415</v>
      </c>
      <c r="D25" s="58">
        <v>646371</v>
      </c>
      <c r="E25" s="58">
        <v>4935962</v>
      </c>
      <c r="F25" s="58">
        <v>41469</v>
      </c>
      <c r="G25" s="58">
        <v>166458</v>
      </c>
      <c r="H25" s="58">
        <v>69084</v>
      </c>
      <c r="I25" s="58">
        <v>6123</v>
      </c>
      <c r="J25" s="59">
        <v>6673882</v>
      </c>
      <c r="K25" s="55"/>
    </row>
    <row r="26" spans="2:11" ht="12.75">
      <c r="B26" s="57" t="s">
        <v>125</v>
      </c>
      <c r="C26" s="58">
        <v>3701143</v>
      </c>
      <c r="D26" s="58">
        <v>1855365</v>
      </c>
      <c r="E26" s="58">
        <v>13122953</v>
      </c>
      <c r="F26" s="58">
        <v>126091</v>
      </c>
      <c r="G26" s="58">
        <v>681052</v>
      </c>
      <c r="H26" s="58">
        <v>340856</v>
      </c>
      <c r="I26" s="58">
        <v>117680</v>
      </c>
      <c r="J26" s="59">
        <v>19945140</v>
      </c>
      <c r="K26" s="55"/>
    </row>
    <row r="27" spans="2:11" ht="12.75">
      <c r="B27" s="88"/>
      <c r="C27" s="88"/>
      <c r="D27" s="88"/>
      <c r="E27" s="88"/>
      <c r="F27" s="88"/>
      <c r="G27" s="88"/>
      <c r="H27" s="88"/>
      <c r="I27" s="88"/>
      <c r="J27" s="88"/>
      <c r="K27" s="55"/>
    </row>
    <row r="28" spans="2:11" ht="12.75">
      <c r="B28" s="90">
        <v>40057</v>
      </c>
      <c r="C28" s="91"/>
      <c r="D28" s="91"/>
      <c r="E28" s="91"/>
      <c r="F28" s="91"/>
      <c r="G28" s="91"/>
      <c r="H28" s="91"/>
      <c r="I28" s="91"/>
      <c r="J28" s="92"/>
      <c r="K28" s="55"/>
    </row>
    <row r="29" spans="2:11" ht="12.75">
      <c r="B29" s="56"/>
      <c r="C29" s="57">
        <v>1</v>
      </c>
      <c r="D29" s="57">
        <v>2</v>
      </c>
      <c r="E29" s="57">
        <v>3</v>
      </c>
      <c r="F29" s="57">
        <v>4</v>
      </c>
      <c r="G29" s="57">
        <v>5</v>
      </c>
      <c r="H29" s="57">
        <v>6</v>
      </c>
      <c r="I29" s="57">
        <v>7</v>
      </c>
      <c r="J29" s="57" t="s">
        <v>61</v>
      </c>
      <c r="K29" s="55"/>
    </row>
    <row r="30" spans="2:11" ht="12.75">
      <c r="B30" s="57" t="s">
        <v>124</v>
      </c>
      <c r="C30" s="58">
        <v>803835</v>
      </c>
      <c r="D30" s="58">
        <v>641502</v>
      </c>
      <c r="E30" s="58">
        <v>4917083</v>
      </c>
      <c r="F30" s="58">
        <v>41518</v>
      </c>
      <c r="G30" s="58">
        <v>166707</v>
      </c>
      <c r="H30" s="58">
        <v>68580</v>
      </c>
      <c r="I30" s="58">
        <v>6096</v>
      </c>
      <c r="J30" s="59">
        <v>6645321</v>
      </c>
      <c r="K30" s="55"/>
    </row>
    <row r="31" spans="2:11" ht="12.75">
      <c r="B31" s="57" t="s">
        <v>125</v>
      </c>
      <c r="C31" s="58">
        <v>3678600</v>
      </c>
      <c r="D31" s="58">
        <v>1840632</v>
      </c>
      <c r="E31" s="58">
        <v>13057119</v>
      </c>
      <c r="F31" s="58">
        <v>125665</v>
      </c>
      <c r="G31" s="58">
        <v>678460</v>
      </c>
      <c r="H31" s="58">
        <v>339034</v>
      </c>
      <c r="I31" s="58">
        <v>117617</v>
      </c>
      <c r="J31" s="59">
        <v>19837127</v>
      </c>
      <c r="K31" s="55"/>
    </row>
    <row r="32" spans="2:11" ht="12.75">
      <c r="B32" s="88"/>
      <c r="C32" s="88"/>
      <c r="D32" s="88"/>
      <c r="E32" s="88"/>
      <c r="F32" s="88"/>
      <c r="G32" s="88"/>
      <c r="H32" s="88"/>
      <c r="I32" s="88"/>
      <c r="J32" s="88"/>
      <c r="K32" s="55"/>
    </row>
    <row r="33" spans="2:11" ht="12.75">
      <c r="B33" s="90">
        <v>40026</v>
      </c>
      <c r="C33" s="91"/>
      <c r="D33" s="91"/>
      <c r="E33" s="91"/>
      <c r="F33" s="91"/>
      <c r="G33" s="91"/>
      <c r="H33" s="91"/>
      <c r="I33" s="91"/>
      <c r="J33" s="92"/>
      <c r="K33" s="55"/>
    </row>
    <row r="34" spans="2:11" ht="12.75">
      <c r="B34" s="56"/>
      <c r="C34" s="57">
        <v>1</v>
      </c>
      <c r="D34" s="57">
        <v>2</v>
      </c>
      <c r="E34" s="57">
        <v>3</v>
      </c>
      <c r="F34" s="57">
        <v>4</v>
      </c>
      <c r="G34" s="57">
        <v>5</v>
      </c>
      <c r="H34" s="57">
        <v>6</v>
      </c>
      <c r="I34" s="57">
        <v>7</v>
      </c>
      <c r="J34" s="57" t="s">
        <v>61</v>
      </c>
      <c r="K34" s="55"/>
    </row>
    <row r="35" spans="2:11" ht="12.75">
      <c r="B35" s="57" t="s">
        <v>124</v>
      </c>
      <c r="C35" s="58">
        <v>799382</v>
      </c>
      <c r="D35" s="58">
        <v>637418</v>
      </c>
      <c r="E35" s="58">
        <v>4894943</v>
      </c>
      <c r="F35" s="58">
        <v>41434</v>
      </c>
      <c r="G35" s="58">
        <v>166700</v>
      </c>
      <c r="H35" s="58">
        <v>68368</v>
      </c>
      <c r="I35" s="58">
        <v>6073</v>
      </c>
      <c r="J35" s="59">
        <v>6614318</v>
      </c>
      <c r="K35" s="55"/>
    </row>
    <row r="36" spans="2:11" ht="12.75">
      <c r="B36" s="57" t="s">
        <v>125</v>
      </c>
      <c r="C36" s="58">
        <v>3656159</v>
      </c>
      <c r="D36" s="58">
        <v>1826753</v>
      </c>
      <c r="E36" s="58">
        <v>12981413</v>
      </c>
      <c r="F36" s="58">
        <v>125405</v>
      </c>
      <c r="G36" s="58">
        <v>676173</v>
      </c>
      <c r="H36" s="58">
        <v>337532</v>
      </c>
      <c r="I36" s="58">
        <v>117549</v>
      </c>
      <c r="J36" s="59">
        <v>19720984</v>
      </c>
      <c r="K36" s="55"/>
    </row>
    <row r="37" spans="2:11" ht="12.75">
      <c r="B37" s="88"/>
      <c r="C37" s="88"/>
      <c r="D37" s="88"/>
      <c r="E37" s="88"/>
      <c r="F37" s="88"/>
      <c r="G37" s="88"/>
      <c r="H37" s="88"/>
      <c r="I37" s="88"/>
      <c r="J37" s="88"/>
      <c r="K37" s="55"/>
    </row>
    <row r="38" spans="2:11" ht="12.75">
      <c r="B38" s="90">
        <v>39995</v>
      </c>
      <c r="C38" s="91"/>
      <c r="D38" s="91"/>
      <c r="E38" s="91"/>
      <c r="F38" s="91"/>
      <c r="G38" s="91"/>
      <c r="H38" s="91"/>
      <c r="I38" s="91"/>
      <c r="J38" s="92"/>
      <c r="K38" s="55"/>
    </row>
    <row r="39" spans="2:11" ht="12.75">
      <c r="B39" s="56"/>
      <c r="C39" s="57">
        <v>1</v>
      </c>
      <c r="D39" s="57">
        <v>2</v>
      </c>
      <c r="E39" s="57">
        <v>3</v>
      </c>
      <c r="F39" s="57">
        <v>4</v>
      </c>
      <c r="G39" s="57">
        <v>5</v>
      </c>
      <c r="H39" s="57">
        <v>6</v>
      </c>
      <c r="I39" s="57">
        <v>7</v>
      </c>
      <c r="J39" s="57" t="s">
        <v>61</v>
      </c>
      <c r="K39" s="55"/>
    </row>
    <row r="40" spans="2:11" ht="12.75">
      <c r="B40" s="57" t="s">
        <v>124</v>
      </c>
      <c r="C40" s="58">
        <v>793049</v>
      </c>
      <c r="D40" s="58">
        <v>632442</v>
      </c>
      <c r="E40" s="58">
        <v>4873535</v>
      </c>
      <c r="F40" s="58">
        <v>41540</v>
      </c>
      <c r="G40" s="58">
        <v>167089</v>
      </c>
      <c r="H40" s="58">
        <v>68226</v>
      </c>
      <c r="I40" s="58">
        <v>6050</v>
      </c>
      <c r="J40" s="59">
        <v>6581931</v>
      </c>
      <c r="K40" s="55"/>
    </row>
    <row r="41" spans="2:11" ht="12.75">
      <c r="B41" s="57" t="s">
        <v>125</v>
      </c>
      <c r="C41" s="58">
        <v>3627733</v>
      </c>
      <c r="D41" s="58">
        <v>1810392</v>
      </c>
      <c r="E41" s="58">
        <v>12905182</v>
      </c>
      <c r="F41" s="58">
        <v>125087</v>
      </c>
      <c r="G41" s="58">
        <v>673952</v>
      </c>
      <c r="H41" s="58">
        <v>335755</v>
      </c>
      <c r="I41" s="58">
        <v>117465</v>
      </c>
      <c r="J41" s="59">
        <v>19595566</v>
      </c>
      <c r="K41" s="55"/>
    </row>
    <row r="42" spans="2:11" ht="12.75">
      <c r="B42" s="88"/>
      <c r="C42" s="88"/>
      <c r="D42" s="88"/>
      <c r="E42" s="88"/>
      <c r="F42" s="88"/>
      <c r="G42" s="88"/>
      <c r="H42" s="88"/>
      <c r="I42" s="88"/>
      <c r="J42" s="88"/>
      <c r="K42" s="55"/>
    </row>
    <row r="43" spans="2:11" ht="12.75">
      <c r="B43" s="90">
        <v>39965</v>
      </c>
      <c r="C43" s="91"/>
      <c r="D43" s="91"/>
      <c r="E43" s="91"/>
      <c r="F43" s="91"/>
      <c r="G43" s="91"/>
      <c r="H43" s="91"/>
      <c r="I43" s="91"/>
      <c r="J43" s="92"/>
      <c r="K43" s="55"/>
    </row>
    <row r="44" spans="2:11" ht="12.75">
      <c r="B44" s="56"/>
      <c r="C44" s="57">
        <v>1</v>
      </c>
      <c r="D44" s="57">
        <v>2</v>
      </c>
      <c r="E44" s="57">
        <v>3</v>
      </c>
      <c r="F44" s="57">
        <v>4</v>
      </c>
      <c r="G44" s="57">
        <v>5</v>
      </c>
      <c r="H44" s="57">
        <v>6</v>
      </c>
      <c r="I44" s="57">
        <v>7</v>
      </c>
      <c r="J44" s="57" t="s">
        <v>61</v>
      </c>
      <c r="K44" s="55"/>
    </row>
    <row r="45" spans="2:11" ht="12.75">
      <c r="B45" s="57" t="s">
        <v>124</v>
      </c>
      <c r="C45" s="58">
        <v>789172</v>
      </c>
      <c r="D45" s="58">
        <v>628752</v>
      </c>
      <c r="E45" s="58">
        <v>4857880</v>
      </c>
      <c r="F45" s="58">
        <v>41628</v>
      </c>
      <c r="G45" s="58">
        <v>166900</v>
      </c>
      <c r="H45" s="58">
        <v>68099</v>
      </c>
      <c r="I45" s="58">
        <v>6032</v>
      </c>
      <c r="J45" s="59">
        <v>6558463</v>
      </c>
      <c r="K45" s="55"/>
    </row>
    <row r="46" spans="2:11" ht="12.75">
      <c r="B46" s="57" t="s">
        <v>125</v>
      </c>
      <c r="C46" s="58">
        <v>3606771</v>
      </c>
      <c r="D46" s="58">
        <v>1798183</v>
      </c>
      <c r="E46" s="58">
        <v>12846186</v>
      </c>
      <c r="F46" s="58">
        <v>124754</v>
      </c>
      <c r="G46" s="58">
        <v>671888</v>
      </c>
      <c r="H46" s="58">
        <v>334242</v>
      </c>
      <c r="I46" s="58">
        <v>117406</v>
      </c>
      <c r="J46" s="59">
        <v>19499430</v>
      </c>
      <c r="K46" s="55"/>
    </row>
    <row r="47" spans="2:11" ht="12.75">
      <c r="B47" s="88"/>
      <c r="C47" s="88"/>
      <c r="D47" s="88"/>
      <c r="E47" s="88"/>
      <c r="F47" s="88"/>
      <c r="G47" s="88"/>
      <c r="H47" s="88"/>
      <c r="I47" s="88"/>
      <c r="J47" s="88"/>
      <c r="K47" s="55"/>
    </row>
    <row r="48" spans="2:11" ht="12.75">
      <c r="B48" s="90">
        <v>39934</v>
      </c>
      <c r="C48" s="91"/>
      <c r="D48" s="91"/>
      <c r="E48" s="91"/>
      <c r="F48" s="91"/>
      <c r="G48" s="91"/>
      <c r="H48" s="91"/>
      <c r="I48" s="91"/>
      <c r="J48" s="92"/>
      <c r="K48" s="55"/>
    </row>
    <row r="49" spans="2:11" ht="12.75">
      <c r="B49" s="56"/>
      <c r="C49" s="57">
        <v>1</v>
      </c>
      <c r="D49" s="57">
        <v>2</v>
      </c>
      <c r="E49" s="57">
        <v>3</v>
      </c>
      <c r="F49" s="57">
        <v>4</v>
      </c>
      <c r="G49" s="57">
        <v>5</v>
      </c>
      <c r="H49" s="57">
        <v>6</v>
      </c>
      <c r="I49" s="57">
        <v>7</v>
      </c>
      <c r="J49" s="57" t="s">
        <v>61</v>
      </c>
      <c r="K49" s="55"/>
    </row>
    <row r="50" spans="2:11" ht="12.75">
      <c r="B50" s="57" t="s">
        <v>124</v>
      </c>
      <c r="C50" s="58">
        <v>784942</v>
      </c>
      <c r="D50" s="58">
        <v>624444</v>
      </c>
      <c r="E50" s="58">
        <v>4833425</v>
      </c>
      <c r="F50" s="58">
        <v>41767</v>
      </c>
      <c r="G50" s="58">
        <v>166610</v>
      </c>
      <c r="H50" s="58">
        <v>67847</v>
      </c>
      <c r="I50" s="58">
        <v>5998</v>
      </c>
      <c r="J50" s="59">
        <v>6525033</v>
      </c>
      <c r="K50" s="55"/>
    </row>
    <row r="51" spans="2:11" ht="12.75">
      <c r="B51" s="57" t="s">
        <v>125</v>
      </c>
      <c r="C51" s="58">
        <v>3585022</v>
      </c>
      <c r="D51" s="58">
        <v>1784747</v>
      </c>
      <c r="E51" s="58">
        <v>12769455</v>
      </c>
      <c r="F51" s="58">
        <v>124590</v>
      </c>
      <c r="G51" s="58">
        <v>669718</v>
      </c>
      <c r="H51" s="58">
        <v>332686</v>
      </c>
      <c r="I51" s="58">
        <v>117325</v>
      </c>
      <c r="J51" s="59">
        <v>19383543</v>
      </c>
      <c r="K51" s="55"/>
    </row>
    <row r="52" spans="2:11" ht="12.75">
      <c r="B52" s="88"/>
      <c r="C52" s="88"/>
      <c r="D52" s="88"/>
      <c r="E52" s="88"/>
      <c r="F52" s="88"/>
      <c r="G52" s="88"/>
      <c r="H52" s="88"/>
      <c r="I52" s="88"/>
      <c r="J52" s="88"/>
      <c r="K52" s="55"/>
    </row>
    <row r="53" spans="2:11" ht="12.75">
      <c r="B53" s="90">
        <v>39904</v>
      </c>
      <c r="C53" s="91"/>
      <c r="D53" s="91"/>
      <c r="E53" s="91"/>
      <c r="F53" s="91"/>
      <c r="G53" s="91"/>
      <c r="H53" s="91"/>
      <c r="I53" s="91"/>
      <c r="J53" s="92"/>
      <c r="K53" s="55"/>
    </row>
    <row r="54" spans="2:11" ht="12.75">
      <c r="B54" s="56"/>
      <c r="C54" s="57">
        <v>1</v>
      </c>
      <c r="D54" s="57">
        <v>2</v>
      </c>
      <c r="E54" s="57">
        <v>3</v>
      </c>
      <c r="F54" s="57">
        <v>4</v>
      </c>
      <c r="G54" s="57">
        <v>5</v>
      </c>
      <c r="H54" s="57">
        <v>6</v>
      </c>
      <c r="I54" s="57">
        <v>7</v>
      </c>
      <c r="J54" s="57" t="s">
        <v>61</v>
      </c>
      <c r="K54" s="55"/>
    </row>
    <row r="55" spans="2:11" ht="12.75">
      <c r="B55" s="57" t="s">
        <v>124</v>
      </c>
      <c r="C55" s="58">
        <v>777743</v>
      </c>
      <c r="D55" s="58">
        <v>617907</v>
      </c>
      <c r="E55" s="58">
        <v>4809301</v>
      </c>
      <c r="F55" s="58">
        <v>41679</v>
      </c>
      <c r="G55" s="58">
        <v>165539</v>
      </c>
      <c r="H55" s="58">
        <v>67777</v>
      </c>
      <c r="I55" s="58">
        <v>5981</v>
      </c>
      <c r="J55" s="59">
        <v>6485927</v>
      </c>
      <c r="K55" s="55"/>
    </row>
    <row r="56" spans="2:11" ht="12.75">
      <c r="B56" s="57" t="s">
        <v>125</v>
      </c>
      <c r="C56" s="58">
        <v>3553480</v>
      </c>
      <c r="D56" s="58">
        <v>1767706</v>
      </c>
      <c r="E56" s="58">
        <v>12690570</v>
      </c>
      <c r="F56" s="58">
        <v>124195</v>
      </c>
      <c r="G56" s="58">
        <v>666922</v>
      </c>
      <c r="H56" s="58">
        <v>331030</v>
      </c>
      <c r="I56" s="58">
        <v>117245</v>
      </c>
      <c r="J56" s="59">
        <v>19251148</v>
      </c>
      <c r="K56" s="55"/>
    </row>
    <row r="57" spans="2:11" ht="12.75">
      <c r="B57" s="88"/>
      <c r="C57" s="88"/>
      <c r="D57" s="88"/>
      <c r="E57" s="88"/>
      <c r="F57" s="88"/>
      <c r="G57" s="88"/>
      <c r="H57" s="88"/>
      <c r="I57" s="88"/>
      <c r="J57" s="88"/>
      <c r="K57" s="55"/>
    </row>
    <row r="58" spans="2:11" ht="12.75">
      <c r="B58" s="90">
        <v>39873</v>
      </c>
      <c r="C58" s="91"/>
      <c r="D58" s="91"/>
      <c r="E58" s="91"/>
      <c r="F58" s="91"/>
      <c r="G58" s="91"/>
      <c r="H58" s="91"/>
      <c r="I58" s="91"/>
      <c r="J58" s="92"/>
      <c r="K58" s="55"/>
    </row>
    <row r="59" spans="2:11" ht="12.75">
      <c r="B59" s="56"/>
      <c r="C59" s="57">
        <v>1</v>
      </c>
      <c r="D59" s="57">
        <v>2</v>
      </c>
      <c r="E59" s="57">
        <v>3</v>
      </c>
      <c r="F59" s="57">
        <v>4</v>
      </c>
      <c r="G59" s="57">
        <v>5</v>
      </c>
      <c r="H59" s="57">
        <v>6</v>
      </c>
      <c r="I59" s="57">
        <v>7</v>
      </c>
      <c r="J59" s="57" t="s">
        <v>61</v>
      </c>
      <c r="K59" s="55"/>
    </row>
    <row r="60" spans="2:11" ht="12.75">
      <c r="B60" s="57" t="s">
        <v>124</v>
      </c>
      <c r="C60" s="58">
        <v>773002</v>
      </c>
      <c r="D60" s="58">
        <v>613754</v>
      </c>
      <c r="E60" s="58">
        <v>4793075</v>
      </c>
      <c r="F60" s="58">
        <v>41715</v>
      </c>
      <c r="G60" s="58">
        <v>165477</v>
      </c>
      <c r="H60" s="58">
        <v>67669</v>
      </c>
      <c r="I60" s="58">
        <v>5976</v>
      </c>
      <c r="J60" s="59">
        <v>6460668</v>
      </c>
      <c r="K60" s="55"/>
    </row>
    <row r="61" spans="2:11" ht="12.75">
      <c r="B61" s="57" t="s">
        <v>125</v>
      </c>
      <c r="C61" s="58">
        <v>3531692</v>
      </c>
      <c r="D61" s="58">
        <v>1756661</v>
      </c>
      <c r="E61" s="58">
        <v>12639289</v>
      </c>
      <c r="F61" s="58">
        <v>123920</v>
      </c>
      <c r="G61" s="58">
        <v>665038</v>
      </c>
      <c r="H61" s="58">
        <v>329514</v>
      </c>
      <c r="I61" s="58">
        <v>117206</v>
      </c>
      <c r="J61" s="59">
        <v>19163320</v>
      </c>
      <c r="K61" s="55"/>
    </row>
    <row r="62" spans="2:11" ht="12.75">
      <c r="B62" s="88"/>
      <c r="C62" s="88"/>
      <c r="D62" s="88"/>
      <c r="E62" s="88"/>
      <c r="F62" s="88"/>
      <c r="G62" s="88"/>
      <c r="H62" s="88"/>
      <c r="I62" s="88"/>
      <c r="J62" s="88"/>
      <c r="K62" s="55"/>
    </row>
    <row r="63" spans="2:11" ht="12.75">
      <c r="B63" s="90">
        <v>39845</v>
      </c>
      <c r="C63" s="91"/>
      <c r="D63" s="91"/>
      <c r="E63" s="91"/>
      <c r="F63" s="91"/>
      <c r="G63" s="91"/>
      <c r="H63" s="91"/>
      <c r="I63" s="91"/>
      <c r="J63" s="92"/>
      <c r="K63" s="55"/>
    </row>
    <row r="64" spans="2:11" ht="12.75">
      <c r="B64" s="56"/>
      <c r="C64" s="57">
        <v>1</v>
      </c>
      <c r="D64" s="57">
        <v>2</v>
      </c>
      <c r="E64" s="57">
        <v>3</v>
      </c>
      <c r="F64" s="57">
        <v>4</v>
      </c>
      <c r="G64" s="57">
        <v>5</v>
      </c>
      <c r="H64" s="57">
        <v>6</v>
      </c>
      <c r="I64" s="57">
        <v>7</v>
      </c>
      <c r="J64" s="57" t="s">
        <v>61</v>
      </c>
      <c r="K64" s="55"/>
    </row>
    <row r="65" spans="2:11" ht="12.75">
      <c r="B65" s="57" t="s">
        <v>124</v>
      </c>
      <c r="C65" s="58">
        <v>766822</v>
      </c>
      <c r="D65" s="58">
        <v>607833</v>
      </c>
      <c r="E65" s="58">
        <v>4765513</v>
      </c>
      <c r="F65" s="58">
        <v>41844</v>
      </c>
      <c r="G65" s="58">
        <v>165570</v>
      </c>
      <c r="H65" s="58">
        <v>67579</v>
      </c>
      <c r="I65" s="58">
        <v>5964</v>
      </c>
      <c r="J65" s="59">
        <v>6421125</v>
      </c>
      <c r="K65" s="55"/>
    </row>
    <row r="66" spans="2:11" ht="12.75">
      <c r="B66" s="57" t="s">
        <v>125</v>
      </c>
      <c r="C66" s="58">
        <v>3502002</v>
      </c>
      <c r="D66" s="58">
        <v>1740004</v>
      </c>
      <c r="E66" s="58">
        <v>12559883</v>
      </c>
      <c r="F66" s="58">
        <v>123540</v>
      </c>
      <c r="G66" s="58">
        <v>662321</v>
      </c>
      <c r="H66" s="58">
        <v>327215</v>
      </c>
      <c r="I66" s="58">
        <v>117104</v>
      </c>
      <c r="J66" s="59">
        <v>19032069</v>
      </c>
      <c r="K66" s="55"/>
    </row>
    <row r="67" spans="2:11" ht="12.75">
      <c r="B67" s="88"/>
      <c r="C67" s="88"/>
      <c r="D67" s="88"/>
      <c r="E67" s="88"/>
      <c r="F67" s="88"/>
      <c r="G67" s="88"/>
      <c r="H67" s="88"/>
      <c r="I67" s="88"/>
      <c r="J67" s="88"/>
      <c r="K67" s="55"/>
    </row>
    <row r="68" spans="2:11" ht="12.75">
      <c r="B68" s="90">
        <v>39814</v>
      </c>
      <c r="C68" s="91"/>
      <c r="D68" s="91"/>
      <c r="E68" s="91"/>
      <c r="F68" s="91"/>
      <c r="G68" s="91"/>
      <c r="H68" s="91"/>
      <c r="I68" s="91"/>
      <c r="J68" s="92"/>
      <c r="K68" s="55"/>
    </row>
    <row r="69" spans="2:11" ht="12.75">
      <c r="B69" s="56"/>
      <c r="C69" s="57">
        <v>1</v>
      </c>
      <c r="D69" s="57">
        <v>2</v>
      </c>
      <c r="E69" s="57">
        <v>3</v>
      </c>
      <c r="F69" s="57">
        <v>4</v>
      </c>
      <c r="G69" s="57">
        <v>5</v>
      </c>
      <c r="H69" s="57">
        <v>6</v>
      </c>
      <c r="I69" s="57">
        <v>7</v>
      </c>
      <c r="J69" s="57" t="s">
        <v>61</v>
      </c>
      <c r="K69" s="55"/>
    </row>
    <row r="70" spans="2:11" ht="12.75">
      <c r="B70" s="57" t="s">
        <v>124</v>
      </c>
      <c r="C70" s="58">
        <v>762260</v>
      </c>
      <c r="D70" s="58">
        <v>603823</v>
      </c>
      <c r="E70" s="58">
        <v>4749184</v>
      </c>
      <c r="F70" s="58">
        <v>41876</v>
      </c>
      <c r="G70" s="58">
        <v>165694</v>
      </c>
      <c r="H70" s="58">
        <v>67297</v>
      </c>
      <c r="I70" s="58">
        <v>5954</v>
      </c>
      <c r="J70" s="59">
        <v>6396088</v>
      </c>
      <c r="K70" s="55"/>
    </row>
    <row r="71" spans="2:11" ht="12.75">
      <c r="B71" s="57" t="s">
        <v>125</v>
      </c>
      <c r="C71" s="58">
        <v>3481387</v>
      </c>
      <c r="D71" s="58">
        <v>1728314</v>
      </c>
      <c r="E71" s="58">
        <v>12509035</v>
      </c>
      <c r="F71" s="58">
        <v>123210</v>
      </c>
      <c r="G71" s="58">
        <v>660433</v>
      </c>
      <c r="H71" s="58">
        <v>325765</v>
      </c>
      <c r="I71" s="58">
        <v>117060</v>
      </c>
      <c r="J71" s="59">
        <v>18945204</v>
      </c>
      <c r="K71" s="55"/>
    </row>
    <row r="72" spans="2:11" ht="12.75">
      <c r="B72" s="89"/>
      <c r="C72" s="89"/>
      <c r="D72" s="89"/>
      <c r="E72" s="89"/>
      <c r="F72" s="89"/>
      <c r="G72" s="89"/>
      <c r="H72" s="89"/>
      <c r="I72" s="89"/>
      <c r="J72" s="89"/>
      <c r="K72" s="55"/>
    </row>
  </sheetData>
  <sheetProtection/>
  <mergeCells count="35">
    <mergeCell ref="K2:K3"/>
    <mergeCell ref="B13:J13"/>
    <mergeCell ref="B18:J18"/>
    <mergeCell ref="B23:J23"/>
    <mergeCell ref="B28:J28"/>
    <mergeCell ref="B12:J12"/>
    <mergeCell ref="B17:J17"/>
    <mergeCell ref="B22:J22"/>
    <mergeCell ref="B27:J27"/>
    <mergeCell ref="B38:J38"/>
    <mergeCell ref="B43:J43"/>
    <mergeCell ref="B48:J48"/>
    <mergeCell ref="B53:J53"/>
    <mergeCell ref="B58:J58"/>
    <mergeCell ref="B2:J3"/>
    <mergeCell ref="B68:J68"/>
    <mergeCell ref="B4:J4"/>
    <mergeCell ref="B5:J5"/>
    <mergeCell ref="B6:J6"/>
    <mergeCell ref="B7:J7"/>
    <mergeCell ref="B8:J8"/>
    <mergeCell ref="B9:J9"/>
    <mergeCell ref="B10:J10"/>
    <mergeCell ref="B11:J11"/>
    <mergeCell ref="B33:J33"/>
    <mergeCell ref="B62:J62"/>
    <mergeCell ref="B67:J67"/>
    <mergeCell ref="B72:J72"/>
    <mergeCell ref="B32:J32"/>
    <mergeCell ref="B37:J37"/>
    <mergeCell ref="B42:J42"/>
    <mergeCell ref="B47:J47"/>
    <mergeCell ref="B52:J52"/>
    <mergeCell ref="B57:J57"/>
    <mergeCell ref="B63:J63"/>
  </mergeCells>
  <printOptions/>
  <pageMargins left="0.511811024" right="0.511811024" top="0.787401575" bottom="0.787401575" header="0.31496062" footer="0.3149606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C2:F36"/>
  <sheetViews>
    <sheetView zoomScalePageLayoutView="0" workbookViewId="0" topLeftCell="A3">
      <selection activeCell="E20" sqref="E20"/>
    </sheetView>
  </sheetViews>
  <sheetFormatPr defaultColWidth="9.140625" defaultRowHeight="12.75"/>
  <cols>
    <col min="3" max="3" width="14.57421875" style="0" customWidth="1"/>
    <col min="4" max="4" width="14.421875" style="0" customWidth="1"/>
    <col min="5" max="5" width="13.421875" style="0" customWidth="1"/>
  </cols>
  <sheetData>
    <row r="2" spans="3:4" ht="15">
      <c r="C2" s="98" t="s">
        <v>126</v>
      </c>
      <c r="D2" s="98"/>
    </row>
    <row r="4" spans="3:4" ht="15">
      <c r="C4" s="98" t="s">
        <v>127</v>
      </c>
      <c r="D4" s="98"/>
    </row>
    <row r="5" ht="12.75">
      <c r="D5" s="33"/>
    </row>
    <row r="6" spans="3:4" ht="15">
      <c r="C6" s="34" t="s">
        <v>128</v>
      </c>
      <c r="D6" s="33"/>
    </row>
    <row r="7" spans="3:4" ht="15.75" customHeight="1">
      <c r="C7" s="35" t="s">
        <v>129</v>
      </c>
      <c r="D7" s="36">
        <v>3908816</v>
      </c>
    </row>
    <row r="8" spans="3:4" ht="14.25" customHeight="1">
      <c r="C8" s="35" t="s">
        <v>130</v>
      </c>
      <c r="D8" s="36">
        <v>4969456</v>
      </c>
    </row>
    <row r="9" spans="3:4" ht="8.25" customHeight="1">
      <c r="C9" s="35"/>
      <c r="D9" s="36"/>
    </row>
    <row r="10" spans="3:6" ht="15">
      <c r="C10" s="37" t="s">
        <v>131</v>
      </c>
      <c r="D10" s="38">
        <f>D8-D7</f>
        <v>1060640</v>
      </c>
      <c r="E10" s="39">
        <f>D10/D7</f>
        <v>0.27134559416457565</v>
      </c>
      <c r="F10" s="40"/>
    </row>
    <row r="11" spans="3:4" ht="12.75">
      <c r="C11" s="35"/>
      <c r="D11" s="36"/>
    </row>
    <row r="12" spans="3:4" ht="12.75">
      <c r="C12" s="35"/>
      <c r="D12" s="36"/>
    </row>
    <row r="13" spans="3:5" ht="15">
      <c r="C13" s="34" t="s">
        <v>132</v>
      </c>
      <c r="D13" s="40"/>
      <c r="E13" s="41"/>
    </row>
    <row r="14" spans="3:4" ht="18" customHeight="1">
      <c r="C14" t="s">
        <v>133</v>
      </c>
      <c r="D14" s="36">
        <v>4749184</v>
      </c>
    </row>
    <row r="15" spans="3:4" ht="15" customHeight="1">
      <c r="C15" s="35" t="s">
        <v>130</v>
      </c>
      <c r="D15" s="36">
        <v>4969456</v>
      </c>
    </row>
    <row r="16" ht="6" customHeight="1">
      <c r="D16" s="42"/>
    </row>
    <row r="17" spans="3:6" ht="15">
      <c r="C17" s="43" t="s">
        <v>131</v>
      </c>
      <c r="D17" s="38">
        <f>D15-D14</f>
        <v>220272</v>
      </c>
      <c r="E17" s="34" t="s">
        <v>134</v>
      </c>
      <c r="F17" s="44">
        <f>D17/D14</f>
        <v>0.046381020402662856</v>
      </c>
    </row>
    <row r="18" spans="4:6" ht="4.5" customHeight="1">
      <c r="D18" s="42"/>
      <c r="E18" s="40"/>
      <c r="F18" s="40"/>
    </row>
    <row r="19" ht="12.75">
      <c r="D19" s="42"/>
    </row>
    <row r="20" ht="12.75">
      <c r="D20" s="42"/>
    </row>
    <row r="21" spans="3:4" ht="12.75">
      <c r="C21" s="37" t="s">
        <v>144</v>
      </c>
      <c r="D21" s="36">
        <v>4952697</v>
      </c>
    </row>
    <row r="22" spans="3:5" ht="15">
      <c r="C22" s="45" t="s">
        <v>136</v>
      </c>
      <c r="D22" s="46">
        <v>5022642</v>
      </c>
      <c r="E22" s="34" t="s">
        <v>137</v>
      </c>
    </row>
    <row r="23" ht="6" customHeight="1">
      <c r="D23" s="42"/>
    </row>
    <row r="24" spans="4:5" ht="16.5" customHeight="1">
      <c r="D24" s="47">
        <f>D22-D21</f>
        <v>69945</v>
      </c>
      <c r="E24" s="40" t="s">
        <v>145</v>
      </c>
    </row>
    <row r="25" ht="6.75" customHeight="1">
      <c r="D25" s="42"/>
    </row>
    <row r="26" spans="4:5" ht="15">
      <c r="D26" s="38">
        <f>D24/4</f>
        <v>17486.25</v>
      </c>
      <c r="E26" s="34" t="s">
        <v>135</v>
      </c>
    </row>
    <row r="27" spans="4:5" ht="7.5" customHeight="1">
      <c r="D27" s="42"/>
      <c r="E27" s="34"/>
    </row>
    <row r="28" spans="4:5" ht="15">
      <c r="D28" s="38">
        <f>D26/30</f>
        <v>582.875</v>
      </c>
      <c r="E28" s="34" t="s">
        <v>146</v>
      </c>
    </row>
    <row r="29" ht="12.75">
      <c r="D29" s="42"/>
    </row>
    <row r="30" ht="12.75">
      <c r="D30" s="48"/>
    </row>
    <row r="31" spans="3:5" ht="12.75">
      <c r="C31" s="37" t="s">
        <v>144</v>
      </c>
      <c r="D31" s="36">
        <v>4952697</v>
      </c>
      <c r="E31" s="54" t="s">
        <v>147</v>
      </c>
    </row>
    <row r="32" spans="3:5" ht="12.75">
      <c r="C32" t="s">
        <v>138</v>
      </c>
      <c r="D32" s="36">
        <v>11037593</v>
      </c>
      <c r="E32" t="s">
        <v>139</v>
      </c>
    </row>
    <row r="33" ht="6.75" customHeight="1">
      <c r="D33" s="42"/>
    </row>
    <row r="34" spans="3:5" ht="15">
      <c r="C34" s="49" t="s">
        <v>140</v>
      </c>
      <c r="D34" s="50">
        <f>D32/D31</f>
        <v>2.228602516972066</v>
      </c>
      <c r="E34" s="34" t="s">
        <v>141</v>
      </c>
    </row>
    <row r="35" ht="12.75">
      <c r="D35" s="42"/>
    </row>
    <row r="36" ht="12.75">
      <c r="D36" s="42"/>
    </row>
  </sheetData>
  <sheetProtection/>
  <mergeCells count="2">
    <mergeCell ref="C2:D2"/>
    <mergeCell ref="C4:D4"/>
  </mergeCells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josejeronimo</dc:creator>
  <cp:keywords/>
  <dc:description/>
  <cp:lastModifiedBy>José Roberto</cp:lastModifiedBy>
  <cp:lastPrinted>2010-03-01T13:25:29Z</cp:lastPrinted>
  <dcterms:created xsi:type="dcterms:W3CDTF">2009-10-07T16:14:42Z</dcterms:created>
  <dcterms:modified xsi:type="dcterms:W3CDTF">2010-06-09T08:57:00Z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